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vladimirmerkovsky/Desktop/SBwZ 2023:2024/"/>
    </mc:Choice>
  </mc:AlternateContent>
  <xr:revisionPtr revIDLastSave="0" documentId="8_{F97D1880-4BF3-CE44-8225-2B5FED0127C9}" xr6:coauthVersionLast="47" xr6:coauthVersionMax="47" xr10:uidLastSave="{00000000-0000-0000-0000-000000000000}"/>
  <bookViews>
    <workbookView xWindow="0" yWindow="660" windowWidth="29920" windowHeight="18680" xr2:uid="{00000000-000D-0000-FFFF-FFFF00000000}"/>
  </bookViews>
  <sheets>
    <sheet name="muži " sheetId="3" r:id="rId1"/>
    <sheet name="ženy " sheetId="4" r:id="rId2"/>
    <sheet name="juniori-ky 18" sheetId="5" r:id="rId3"/>
    <sheet name="juniori-ky 15" sheetId="6" r:id="rId4"/>
    <sheet name="juniori-ky 12" sheetId="7" r:id="rId5"/>
    <sheet name="juniori-ky 10" sheetId="8" r:id="rId6"/>
    <sheet name="VZOR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G56" i="3"/>
  <c r="G57" i="3"/>
  <c r="H73" i="8"/>
  <c r="D73" i="8"/>
  <c r="G73" i="8" s="1"/>
  <c r="A73" i="8" a="1"/>
  <c r="A73" i="8" s="1"/>
  <c r="H72" i="8"/>
  <c r="D72" i="8"/>
  <c r="G72" i="8" s="1"/>
  <c r="A72" i="8" a="1"/>
  <c r="A72" i="8" s="1"/>
  <c r="H71" i="8"/>
  <c r="D71" i="8"/>
  <c r="G71" i="8" s="1"/>
  <c r="A71" i="8" a="1"/>
  <c r="A71" i="8" s="1"/>
  <c r="H70" i="8"/>
  <c r="D70" i="8"/>
  <c r="G70" i="8" s="1"/>
  <c r="A70" i="8" a="1"/>
  <c r="A70" i="8" s="1"/>
  <c r="H69" i="8"/>
  <c r="D69" i="8"/>
  <c r="G69" i="8" s="1"/>
  <c r="A69" i="8" a="1"/>
  <c r="A69" i="8" s="1"/>
  <c r="H68" i="8"/>
  <c r="D68" i="8"/>
  <c r="G68" i="8" s="1"/>
  <c r="A68" i="8" a="1"/>
  <c r="A68" i="8" s="1"/>
  <c r="H67" i="8"/>
  <c r="D67" i="8"/>
  <c r="G67" i="8" s="1"/>
  <c r="A67" i="8" a="1"/>
  <c r="A67" i="8" s="1"/>
  <c r="H66" i="8"/>
  <c r="D66" i="8"/>
  <c r="G66" i="8" s="1"/>
  <c r="A66" i="8" a="1"/>
  <c r="A66" i="8" s="1"/>
  <c r="H61" i="8"/>
  <c r="D61" i="8"/>
  <c r="G61" i="8" s="1"/>
  <c r="A61" i="8" a="1"/>
  <c r="A61" i="8" s="1"/>
  <c r="H60" i="8"/>
  <c r="D60" i="8"/>
  <c r="G60" i="8" s="1"/>
  <c r="A60" i="8" a="1"/>
  <c r="A60" i="8" s="1"/>
  <c r="H59" i="8"/>
  <c r="D59" i="8"/>
  <c r="G59" i="8" s="1"/>
  <c r="A59" i="8" a="1"/>
  <c r="A59" i="8" s="1"/>
  <c r="H58" i="8"/>
  <c r="D58" i="8"/>
  <c r="G58" i="8" s="1"/>
  <c r="A58" i="8" a="1"/>
  <c r="A58" i="8" s="1"/>
  <c r="H57" i="8"/>
  <c r="D57" i="8"/>
  <c r="G57" i="8" s="1"/>
  <c r="A57" i="8" a="1"/>
  <c r="A57" i="8" s="1"/>
  <c r="H56" i="8"/>
  <c r="D56" i="8"/>
  <c r="G56" i="8" s="1"/>
  <c r="A56" i="8" a="1"/>
  <c r="A56" i="8" s="1"/>
  <c r="H55" i="8"/>
  <c r="D55" i="8"/>
  <c r="G55" i="8" s="1"/>
  <c r="A55" i="8"/>
  <c r="A55" i="8" a="1"/>
  <c r="H54" i="8"/>
  <c r="D54" i="8"/>
  <c r="G54" i="8" s="1"/>
  <c r="A54" i="8" a="1"/>
  <c r="A54" i="8" s="1"/>
  <c r="H53" i="8"/>
  <c r="D53" i="8"/>
  <c r="G53" i="8" s="1"/>
  <c r="A53" i="8"/>
  <c r="A53" i="8" a="1"/>
  <c r="H52" i="8"/>
  <c r="D52" i="8"/>
  <c r="G52" i="8" s="1"/>
  <c r="A52" i="8" a="1"/>
  <c r="A52" i="8" s="1"/>
  <c r="H51" i="8"/>
  <c r="D51" i="8"/>
  <c r="G51" i="8" s="1"/>
  <c r="A51" i="8" a="1"/>
  <c r="A51" i="8" s="1"/>
  <c r="H50" i="8"/>
  <c r="D50" i="8"/>
  <c r="G50" i="8" s="1"/>
  <c r="A50" i="8" a="1"/>
  <c r="A50" i="8" s="1"/>
  <c r="H49" i="8"/>
  <c r="D49" i="8"/>
  <c r="G49" i="8" s="1"/>
  <c r="A49" i="8"/>
  <c r="A49" i="8" a="1"/>
  <c r="H48" i="8"/>
  <c r="D48" i="8"/>
  <c r="G48" i="8" s="1"/>
  <c r="A48" i="8" a="1"/>
  <c r="A48" i="8" s="1"/>
  <c r="H47" i="8"/>
  <c r="D47" i="8"/>
  <c r="G47" i="8" s="1"/>
  <c r="A47" i="8"/>
  <c r="A47" i="8" a="1"/>
  <c r="H46" i="8"/>
  <c r="D46" i="8"/>
  <c r="G46" i="8" s="1"/>
  <c r="A46" i="8" a="1"/>
  <c r="A46" i="8" s="1"/>
  <c r="K41" i="8"/>
  <c r="J41" i="8"/>
  <c r="A41" i="8" a="1"/>
  <c r="A41" i="8" s="1"/>
  <c r="K40" i="8"/>
  <c r="J40" i="8"/>
  <c r="A40" i="8" a="1"/>
  <c r="A40" i="8" s="1"/>
  <c r="K39" i="8"/>
  <c r="J39" i="8"/>
  <c r="A39" i="8" a="1"/>
  <c r="A39" i="8" s="1"/>
  <c r="K38" i="8"/>
  <c r="J38" i="8"/>
  <c r="A38" i="8" a="1"/>
  <c r="A38" i="8" s="1"/>
  <c r="K37" i="8"/>
  <c r="J37" i="8"/>
  <c r="A37" i="8" a="1"/>
  <c r="A37" i="8" s="1"/>
  <c r="K36" i="8"/>
  <c r="J36" i="8"/>
  <c r="A36" i="8" a="1"/>
  <c r="A36" i="8" s="1"/>
  <c r="K35" i="8"/>
  <c r="J35" i="8"/>
  <c r="A35" i="8" a="1"/>
  <c r="A35" i="8" s="1"/>
  <c r="K34" i="8"/>
  <c r="J34" i="8"/>
  <c r="A34" i="8" a="1"/>
  <c r="A34" i="8" s="1"/>
  <c r="K33" i="8"/>
  <c r="J33" i="8"/>
  <c r="A33" i="8" a="1"/>
  <c r="A33" i="8" s="1"/>
  <c r="K32" i="8"/>
  <c r="J32" i="8"/>
  <c r="A32" i="8" a="1"/>
  <c r="A32" i="8" s="1"/>
  <c r="K31" i="8"/>
  <c r="J31" i="8"/>
  <c r="A31" i="8" a="1"/>
  <c r="A31" i="8" s="1"/>
  <c r="K30" i="8"/>
  <c r="J30" i="8"/>
  <c r="A30" i="8" a="1"/>
  <c r="A30" i="8" s="1"/>
  <c r="K29" i="8"/>
  <c r="J29" i="8"/>
  <c r="A29" i="8" a="1"/>
  <c r="A29" i="8" s="1"/>
  <c r="K28" i="8"/>
  <c r="J28" i="8"/>
  <c r="A28" i="8" a="1"/>
  <c r="A28" i="8" s="1"/>
  <c r="K27" i="8"/>
  <c r="J27" i="8"/>
  <c r="A27" i="8" a="1"/>
  <c r="A27" i="8" s="1"/>
  <c r="K26" i="8"/>
  <c r="J26" i="8"/>
  <c r="A26" i="8" a="1"/>
  <c r="A26" i="8" s="1"/>
  <c r="K25" i="8"/>
  <c r="J25" i="8"/>
  <c r="A25" i="8" a="1"/>
  <c r="A25" i="8" s="1"/>
  <c r="K24" i="8"/>
  <c r="J24" i="8"/>
  <c r="A24" i="8" a="1"/>
  <c r="A24" i="8" s="1"/>
  <c r="K23" i="8"/>
  <c r="J23" i="8"/>
  <c r="A23" i="8" a="1"/>
  <c r="A23" i="8" s="1"/>
  <c r="K22" i="8"/>
  <c r="J22" i="8"/>
  <c r="A22" i="8" a="1"/>
  <c r="A22" i="8" s="1"/>
  <c r="K21" i="8"/>
  <c r="J21" i="8"/>
  <c r="A21" i="8" a="1"/>
  <c r="A21" i="8" s="1"/>
  <c r="K20" i="8"/>
  <c r="J20" i="8"/>
  <c r="A20" i="8" a="1"/>
  <c r="A20" i="8" s="1"/>
  <c r="K19" i="8"/>
  <c r="J19" i="8"/>
  <c r="A19" i="8" a="1"/>
  <c r="A19" i="8" s="1"/>
  <c r="K18" i="8"/>
  <c r="J18" i="8"/>
  <c r="A18" i="8" a="1"/>
  <c r="A18" i="8" s="1"/>
  <c r="K17" i="8"/>
  <c r="J17" i="8"/>
  <c r="A17" i="8" a="1"/>
  <c r="A17" i="8" s="1"/>
  <c r="K16" i="8"/>
  <c r="J16" i="8"/>
  <c r="A16" i="8" a="1"/>
  <c r="A16" i="8" s="1"/>
  <c r="K15" i="8"/>
  <c r="J15" i="8"/>
  <c r="A15" i="8" a="1"/>
  <c r="A15" i="8" s="1"/>
  <c r="K14" i="8"/>
  <c r="J14" i="8"/>
  <c r="A14" i="8" a="1"/>
  <c r="A14" i="8" s="1"/>
  <c r="K13" i="8"/>
  <c r="J13" i="8"/>
  <c r="A13" i="8" a="1"/>
  <c r="A13" i="8" s="1"/>
  <c r="K12" i="8"/>
  <c r="J12" i="8"/>
  <c r="A12" i="8" a="1"/>
  <c r="A12" i="8" s="1"/>
  <c r="K11" i="8"/>
  <c r="J11" i="8"/>
  <c r="A11" i="8" a="1"/>
  <c r="A11" i="8" s="1"/>
  <c r="K10" i="8"/>
  <c r="J10" i="8"/>
  <c r="A10" i="8" a="1"/>
  <c r="A10" i="8" s="1"/>
  <c r="K9" i="8"/>
  <c r="J9" i="8"/>
  <c r="A9" i="8" a="1"/>
  <c r="A9" i="8" s="1"/>
  <c r="K8" i="8"/>
  <c r="J8" i="8"/>
  <c r="A8" i="8" a="1"/>
  <c r="A8" i="8" s="1"/>
  <c r="K7" i="8"/>
  <c r="J7" i="8"/>
  <c r="A7" i="8" a="1"/>
  <c r="A7" i="8" s="1"/>
  <c r="K6" i="8"/>
  <c r="J6" i="8"/>
  <c r="A6" i="8" a="1"/>
  <c r="A6" i="8" s="1"/>
  <c r="K5" i="8"/>
  <c r="J5" i="8"/>
  <c r="A5" i="8" a="1"/>
  <c r="A5" i="8" s="1"/>
  <c r="K4" i="8"/>
  <c r="J4" i="8"/>
  <c r="A4" i="8" a="1"/>
  <c r="A4" i="8" s="1"/>
  <c r="K3" i="8"/>
  <c r="J3" i="8"/>
  <c r="A3" i="8" a="1"/>
  <c r="A3" i="8" s="1"/>
  <c r="K2" i="8"/>
  <c r="J2" i="8"/>
  <c r="A2" i="8" a="1"/>
  <c r="A2" i="8" s="1"/>
  <c r="H73" i="7"/>
  <c r="D73" i="7"/>
  <c r="G73" i="7" s="1"/>
  <c r="A73" i="7" a="1"/>
  <c r="A73" i="7" s="1"/>
  <c r="H72" i="7"/>
  <c r="D72" i="7"/>
  <c r="G72" i="7" s="1"/>
  <c r="A72" i="7" a="1"/>
  <c r="A72" i="7" s="1"/>
  <c r="H71" i="7"/>
  <c r="D71" i="7"/>
  <c r="G71" i="7" s="1"/>
  <c r="A71" i="7" a="1"/>
  <c r="A71" i="7" s="1"/>
  <c r="H70" i="7"/>
  <c r="G70" i="7"/>
  <c r="D70" i="7"/>
  <c r="A70" i="7" a="1"/>
  <c r="A70" i="7" s="1"/>
  <c r="H69" i="7"/>
  <c r="D69" i="7"/>
  <c r="G69" i="7" s="1"/>
  <c r="A69" i="7" a="1"/>
  <c r="A69" i="7" s="1"/>
  <c r="H68" i="7"/>
  <c r="G68" i="7"/>
  <c r="D68" i="7"/>
  <c r="A68" i="7" a="1"/>
  <c r="A68" i="7" s="1"/>
  <c r="H67" i="7"/>
  <c r="D67" i="7"/>
  <c r="G67" i="7" s="1"/>
  <c r="A67" i="7" a="1"/>
  <c r="A67" i="7" s="1"/>
  <c r="H66" i="7"/>
  <c r="G66" i="7"/>
  <c r="D66" i="7"/>
  <c r="A66" i="7" a="1"/>
  <c r="A66" i="7" s="1"/>
  <c r="H61" i="7"/>
  <c r="D61" i="7"/>
  <c r="G61" i="7" s="1"/>
  <c r="A61" i="7" a="1"/>
  <c r="A61" i="7" s="1"/>
  <c r="H60" i="7"/>
  <c r="G60" i="7"/>
  <c r="D60" i="7"/>
  <c r="A60" i="7" a="1"/>
  <c r="A60" i="7" s="1"/>
  <c r="H59" i="7"/>
  <c r="D59" i="7"/>
  <c r="G59" i="7" s="1"/>
  <c r="A59" i="7" a="1"/>
  <c r="A59" i="7" s="1"/>
  <c r="H58" i="7"/>
  <c r="D58" i="7"/>
  <c r="G58" i="7" s="1"/>
  <c r="A58" i="7" a="1"/>
  <c r="A58" i="7" s="1"/>
  <c r="H57" i="7"/>
  <c r="D57" i="7"/>
  <c r="G57" i="7" s="1"/>
  <c r="A57" i="7" a="1"/>
  <c r="A57" i="7" s="1"/>
  <c r="H56" i="7"/>
  <c r="G56" i="7"/>
  <c r="D56" i="7"/>
  <c r="A56" i="7" a="1"/>
  <c r="A56" i="7" s="1"/>
  <c r="H55" i="7"/>
  <c r="D55" i="7"/>
  <c r="G55" i="7" s="1"/>
  <c r="A55" i="7" a="1"/>
  <c r="A55" i="7" s="1"/>
  <c r="H54" i="7"/>
  <c r="G54" i="7"/>
  <c r="D54" i="7"/>
  <c r="A54" i="7" a="1"/>
  <c r="A54" i="7" s="1"/>
  <c r="H53" i="7"/>
  <c r="D53" i="7"/>
  <c r="G53" i="7" s="1"/>
  <c r="A53" i="7" a="1"/>
  <c r="A53" i="7" s="1"/>
  <c r="H52" i="7"/>
  <c r="D52" i="7"/>
  <c r="G52" i="7" s="1"/>
  <c r="A52" i="7" a="1"/>
  <c r="A52" i="7" s="1"/>
  <c r="H51" i="7"/>
  <c r="D51" i="7"/>
  <c r="G51" i="7" s="1"/>
  <c r="A51" i="7" a="1"/>
  <c r="A51" i="7" s="1"/>
  <c r="H50" i="7"/>
  <c r="D50" i="7"/>
  <c r="G50" i="7" s="1"/>
  <c r="A50" i="7" a="1"/>
  <c r="A50" i="7" s="1"/>
  <c r="H49" i="7"/>
  <c r="D49" i="7"/>
  <c r="G49" i="7" s="1"/>
  <c r="A49" i="7" a="1"/>
  <c r="A49" i="7" s="1"/>
  <c r="H48" i="7"/>
  <c r="D48" i="7"/>
  <c r="G48" i="7" s="1"/>
  <c r="A48" i="7" a="1"/>
  <c r="A48" i="7" s="1"/>
  <c r="H47" i="7"/>
  <c r="D47" i="7"/>
  <c r="G47" i="7" s="1"/>
  <c r="A47" i="7" a="1"/>
  <c r="A47" i="7" s="1"/>
  <c r="H46" i="7"/>
  <c r="G46" i="7"/>
  <c r="D46" i="7"/>
  <c r="A46" i="7" a="1"/>
  <c r="A46" i="7" s="1"/>
  <c r="K41" i="7"/>
  <c r="J41" i="7"/>
  <c r="A41" i="7" a="1"/>
  <c r="A41" i="7" s="1"/>
  <c r="K40" i="7"/>
  <c r="J40" i="7"/>
  <c r="A40" i="7" a="1"/>
  <c r="A40" i="7" s="1"/>
  <c r="K39" i="7"/>
  <c r="J39" i="7"/>
  <c r="A39" i="7" a="1"/>
  <c r="A39" i="7" s="1"/>
  <c r="K38" i="7"/>
  <c r="J38" i="7"/>
  <c r="A38" i="7" a="1"/>
  <c r="A38" i="7" s="1"/>
  <c r="K37" i="7"/>
  <c r="J37" i="7"/>
  <c r="A37" i="7" a="1"/>
  <c r="A37" i="7" s="1"/>
  <c r="K36" i="7"/>
  <c r="J36" i="7"/>
  <c r="A36" i="7" a="1"/>
  <c r="A36" i="7" s="1"/>
  <c r="K35" i="7"/>
  <c r="J35" i="7"/>
  <c r="A35" i="7" a="1"/>
  <c r="A35" i="7" s="1"/>
  <c r="K34" i="7"/>
  <c r="J34" i="7"/>
  <c r="A34" i="7" a="1"/>
  <c r="A34" i="7" s="1"/>
  <c r="K33" i="7"/>
  <c r="J33" i="7"/>
  <c r="A33" i="7" a="1"/>
  <c r="A33" i="7" s="1"/>
  <c r="K32" i="7"/>
  <c r="J32" i="7"/>
  <c r="A32" i="7" a="1"/>
  <c r="A32" i="7" s="1"/>
  <c r="K31" i="7"/>
  <c r="J31" i="7"/>
  <c r="A31" i="7" a="1"/>
  <c r="A31" i="7" s="1"/>
  <c r="K30" i="7"/>
  <c r="J30" i="7"/>
  <c r="A30" i="7" a="1"/>
  <c r="A30" i="7" s="1"/>
  <c r="K29" i="7"/>
  <c r="J29" i="7"/>
  <c r="A29" i="7" a="1"/>
  <c r="A29" i="7" s="1"/>
  <c r="K28" i="7"/>
  <c r="J28" i="7"/>
  <c r="A28" i="7" a="1"/>
  <c r="A28" i="7" s="1"/>
  <c r="K27" i="7"/>
  <c r="J27" i="7"/>
  <c r="A27" i="7" a="1"/>
  <c r="A27" i="7" s="1"/>
  <c r="K26" i="7"/>
  <c r="J26" i="7"/>
  <c r="A26" i="7" a="1"/>
  <c r="A26" i="7" s="1"/>
  <c r="K25" i="7"/>
  <c r="J25" i="7"/>
  <c r="A25" i="7" a="1"/>
  <c r="A25" i="7" s="1"/>
  <c r="K24" i="7"/>
  <c r="J24" i="7"/>
  <c r="A24" i="7" a="1"/>
  <c r="A24" i="7" s="1"/>
  <c r="K23" i="7"/>
  <c r="J23" i="7"/>
  <c r="A23" i="7" a="1"/>
  <c r="A23" i="7" s="1"/>
  <c r="K22" i="7"/>
  <c r="J22" i="7"/>
  <c r="A22" i="7" a="1"/>
  <c r="A22" i="7" s="1"/>
  <c r="K21" i="7"/>
  <c r="J21" i="7"/>
  <c r="A21" i="7" a="1"/>
  <c r="A21" i="7" s="1"/>
  <c r="K20" i="7"/>
  <c r="J20" i="7"/>
  <c r="A20" i="7" a="1"/>
  <c r="A20" i="7" s="1"/>
  <c r="K19" i="7"/>
  <c r="J19" i="7"/>
  <c r="A19" i="7" a="1"/>
  <c r="A19" i="7" s="1"/>
  <c r="K18" i="7"/>
  <c r="J18" i="7"/>
  <c r="A18" i="7" a="1"/>
  <c r="A18" i="7" s="1"/>
  <c r="K17" i="7"/>
  <c r="J17" i="7"/>
  <c r="A17" i="7" a="1"/>
  <c r="A17" i="7" s="1"/>
  <c r="K16" i="7"/>
  <c r="J16" i="7"/>
  <c r="A16" i="7" a="1"/>
  <c r="A16" i="7" s="1"/>
  <c r="K15" i="7"/>
  <c r="J15" i="7"/>
  <c r="A15" i="7" a="1"/>
  <c r="A15" i="7" s="1"/>
  <c r="K14" i="7"/>
  <c r="J14" i="7"/>
  <c r="A14" i="7" a="1"/>
  <c r="A14" i="7" s="1"/>
  <c r="K13" i="7"/>
  <c r="J13" i="7"/>
  <c r="A13" i="7" a="1"/>
  <c r="A13" i="7" s="1"/>
  <c r="K12" i="7"/>
  <c r="J12" i="7"/>
  <c r="A12" i="7" a="1"/>
  <c r="A12" i="7" s="1"/>
  <c r="K11" i="7"/>
  <c r="J11" i="7"/>
  <c r="A11" i="7" a="1"/>
  <c r="A11" i="7" s="1"/>
  <c r="K10" i="7"/>
  <c r="J10" i="7"/>
  <c r="A10" i="7" a="1"/>
  <c r="A10" i="7" s="1"/>
  <c r="K9" i="7"/>
  <c r="J9" i="7"/>
  <c r="A9" i="7" a="1"/>
  <c r="A9" i="7" s="1"/>
  <c r="K8" i="7"/>
  <c r="J8" i="7"/>
  <c r="A8" i="7" a="1"/>
  <c r="A8" i="7" s="1"/>
  <c r="K7" i="7"/>
  <c r="J7" i="7"/>
  <c r="A7" i="7" a="1"/>
  <c r="A7" i="7" s="1"/>
  <c r="K6" i="7"/>
  <c r="J6" i="7"/>
  <c r="A6" i="7" a="1"/>
  <c r="A6" i="7" s="1"/>
  <c r="K5" i="7"/>
  <c r="J5" i="7"/>
  <c r="A5" i="7" a="1"/>
  <c r="A5" i="7" s="1"/>
  <c r="K4" i="7"/>
  <c r="J4" i="7"/>
  <c r="A4" i="7" a="1"/>
  <c r="A4" i="7" s="1"/>
  <c r="K3" i="7"/>
  <c r="J3" i="7"/>
  <c r="A3" i="7" a="1"/>
  <c r="A3" i="7" s="1"/>
  <c r="K2" i="7"/>
  <c r="J2" i="7"/>
  <c r="A2" i="7" a="1"/>
  <c r="A2" i="7" s="1"/>
  <c r="H73" i="6"/>
  <c r="D73" i="6"/>
  <c r="G73" i="6" s="1"/>
  <c r="A73" i="6" a="1"/>
  <c r="A73" i="6" s="1"/>
  <c r="H72" i="6"/>
  <c r="D72" i="6"/>
  <c r="G72" i="6" s="1"/>
  <c r="A72" i="6" a="1"/>
  <c r="A72" i="6" s="1"/>
  <c r="H71" i="6"/>
  <c r="D71" i="6"/>
  <c r="G71" i="6" s="1"/>
  <c r="A71" i="6" a="1"/>
  <c r="A71" i="6" s="1"/>
  <c r="H70" i="6"/>
  <c r="D70" i="6"/>
  <c r="G70" i="6" s="1"/>
  <c r="A70" i="6" a="1"/>
  <c r="A70" i="6" s="1"/>
  <c r="H69" i="6"/>
  <c r="D69" i="6"/>
  <c r="G69" i="6" s="1"/>
  <c r="A69" i="6" a="1"/>
  <c r="A69" i="6" s="1"/>
  <c r="H68" i="6"/>
  <c r="D68" i="6"/>
  <c r="G68" i="6" s="1"/>
  <c r="A68" i="6" a="1"/>
  <c r="A68" i="6" s="1"/>
  <c r="H67" i="6"/>
  <c r="D67" i="6"/>
  <c r="G67" i="6" s="1"/>
  <c r="A67" i="6"/>
  <c r="A67" i="6" a="1"/>
  <c r="H66" i="6"/>
  <c r="D66" i="6"/>
  <c r="G66" i="6" s="1"/>
  <c r="A66" i="6" a="1"/>
  <c r="A66" i="6" s="1"/>
  <c r="H61" i="6"/>
  <c r="D61" i="6"/>
  <c r="G61" i="6" s="1"/>
  <c r="A61" i="6"/>
  <c r="A61" i="6" a="1"/>
  <c r="H60" i="6"/>
  <c r="D60" i="6"/>
  <c r="G60" i="6" s="1"/>
  <c r="A60" i="6" a="1"/>
  <c r="A60" i="6" s="1"/>
  <c r="H59" i="6"/>
  <c r="D59" i="6"/>
  <c r="G59" i="6" s="1"/>
  <c r="A59" i="6" a="1"/>
  <c r="A59" i="6" s="1"/>
  <c r="H58" i="6"/>
  <c r="D58" i="6"/>
  <c r="G58" i="6" s="1"/>
  <c r="A58" i="6" a="1"/>
  <c r="A58" i="6" s="1"/>
  <c r="H57" i="6"/>
  <c r="D57" i="6"/>
  <c r="G57" i="6" s="1"/>
  <c r="A57" i="6"/>
  <c r="A57" i="6" a="1"/>
  <c r="H56" i="6"/>
  <c r="D56" i="6"/>
  <c r="G56" i="6" s="1"/>
  <c r="A56" i="6" a="1"/>
  <c r="A56" i="6" s="1"/>
  <c r="H55" i="6"/>
  <c r="D55" i="6"/>
  <c r="G55" i="6" s="1"/>
  <c r="A55" i="6"/>
  <c r="A55" i="6" a="1"/>
  <c r="H54" i="6"/>
  <c r="D54" i="6"/>
  <c r="G54" i="6" s="1"/>
  <c r="A54" i="6" a="1"/>
  <c r="A54" i="6" s="1"/>
  <c r="H53" i="6"/>
  <c r="D53" i="6"/>
  <c r="G53" i="6" s="1"/>
  <c r="A53" i="6" a="1"/>
  <c r="A53" i="6" s="1"/>
  <c r="H52" i="6"/>
  <c r="D52" i="6"/>
  <c r="G52" i="6" s="1"/>
  <c r="A52" i="6" a="1"/>
  <c r="A52" i="6" s="1"/>
  <c r="H51" i="6"/>
  <c r="D51" i="6"/>
  <c r="G51" i="6" s="1"/>
  <c r="A51" i="6" a="1"/>
  <c r="A51" i="6" s="1"/>
  <c r="H50" i="6"/>
  <c r="D50" i="6"/>
  <c r="G50" i="6" s="1"/>
  <c r="A50" i="6" a="1"/>
  <c r="A50" i="6" s="1"/>
  <c r="H49" i="6"/>
  <c r="D49" i="6"/>
  <c r="G49" i="6" s="1"/>
  <c r="A49" i="6" a="1"/>
  <c r="A49" i="6" s="1"/>
  <c r="H48" i="6"/>
  <c r="D48" i="6"/>
  <c r="G48" i="6" s="1"/>
  <c r="A48" i="6" a="1"/>
  <c r="A48" i="6" s="1"/>
  <c r="H47" i="6"/>
  <c r="D47" i="6"/>
  <c r="G47" i="6" s="1"/>
  <c r="A47" i="6" a="1"/>
  <c r="A47" i="6" s="1"/>
  <c r="H46" i="6"/>
  <c r="D46" i="6"/>
  <c r="G46" i="6" s="1"/>
  <c r="A46" i="6" a="1"/>
  <c r="A46" i="6" s="1"/>
  <c r="K41" i="6"/>
  <c r="J41" i="6"/>
  <c r="A41" i="6" a="1"/>
  <c r="A41" i="6" s="1"/>
  <c r="K40" i="6"/>
  <c r="J40" i="6"/>
  <c r="A40" i="6" a="1"/>
  <c r="A40" i="6" s="1"/>
  <c r="K39" i="6"/>
  <c r="J39" i="6"/>
  <c r="A39" i="6" a="1"/>
  <c r="A39" i="6" s="1"/>
  <c r="K38" i="6"/>
  <c r="J38" i="6"/>
  <c r="A38" i="6" a="1"/>
  <c r="A38" i="6" s="1"/>
  <c r="K37" i="6"/>
  <c r="J37" i="6"/>
  <c r="A37" i="6" a="1"/>
  <c r="A37" i="6" s="1"/>
  <c r="K36" i="6"/>
  <c r="J36" i="6"/>
  <c r="A36" i="6" a="1"/>
  <c r="A36" i="6" s="1"/>
  <c r="K35" i="6"/>
  <c r="J35" i="6"/>
  <c r="A35" i="6" a="1"/>
  <c r="A35" i="6" s="1"/>
  <c r="K34" i="6"/>
  <c r="J34" i="6"/>
  <c r="A34" i="6" a="1"/>
  <c r="A34" i="6" s="1"/>
  <c r="K33" i="6"/>
  <c r="J33" i="6"/>
  <c r="A33" i="6" a="1"/>
  <c r="A33" i="6" s="1"/>
  <c r="K32" i="6"/>
  <c r="J32" i="6"/>
  <c r="A32" i="6" a="1"/>
  <c r="A32" i="6" s="1"/>
  <c r="K31" i="6"/>
  <c r="J31" i="6"/>
  <c r="A31" i="6" a="1"/>
  <c r="A31" i="6" s="1"/>
  <c r="K30" i="6"/>
  <c r="J30" i="6"/>
  <c r="A30" i="6" a="1"/>
  <c r="A30" i="6" s="1"/>
  <c r="K29" i="6"/>
  <c r="J29" i="6"/>
  <c r="A29" i="6" a="1"/>
  <c r="A29" i="6" s="1"/>
  <c r="K28" i="6"/>
  <c r="J28" i="6"/>
  <c r="A28" i="6" a="1"/>
  <c r="A28" i="6" s="1"/>
  <c r="K27" i="6"/>
  <c r="J27" i="6"/>
  <c r="A27" i="6" a="1"/>
  <c r="A27" i="6" s="1"/>
  <c r="K26" i="6"/>
  <c r="J26" i="6"/>
  <c r="A26" i="6" a="1"/>
  <c r="A26" i="6" s="1"/>
  <c r="K25" i="6"/>
  <c r="J25" i="6"/>
  <c r="A25" i="6" a="1"/>
  <c r="A25" i="6" s="1"/>
  <c r="K24" i="6"/>
  <c r="J24" i="6"/>
  <c r="A24" i="6" a="1"/>
  <c r="A24" i="6" s="1"/>
  <c r="K23" i="6"/>
  <c r="J23" i="6"/>
  <c r="A23" i="6" a="1"/>
  <c r="A23" i="6" s="1"/>
  <c r="K22" i="6"/>
  <c r="J22" i="6"/>
  <c r="A22" i="6" a="1"/>
  <c r="A22" i="6" s="1"/>
  <c r="K21" i="6"/>
  <c r="J21" i="6"/>
  <c r="A21" i="6" a="1"/>
  <c r="A21" i="6" s="1"/>
  <c r="K20" i="6"/>
  <c r="J20" i="6"/>
  <c r="A20" i="6" a="1"/>
  <c r="A20" i="6" s="1"/>
  <c r="K19" i="6"/>
  <c r="J19" i="6"/>
  <c r="A19" i="6" a="1"/>
  <c r="A19" i="6" s="1"/>
  <c r="K18" i="6"/>
  <c r="J18" i="6"/>
  <c r="A18" i="6" a="1"/>
  <c r="A18" i="6" s="1"/>
  <c r="K17" i="6"/>
  <c r="J17" i="6"/>
  <c r="A17" i="6" a="1"/>
  <c r="A17" i="6" s="1"/>
  <c r="K16" i="6"/>
  <c r="J16" i="6"/>
  <c r="A16" i="6" a="1"/>
  <c r="A16" i="6" s="1"/>
  <c r="K15" i="6"/>
  <c r="J15" i="6"/>
  <c r="A15" i="6" a="1"/>
  <c r="A15" i="6" s="1"/>
  <c r="K14" i="6"/>
  <c r="J14" i="6"/>
  <c r="A14" i="6" a="1"/>
  <c r="A14" i="6" s="1"/>
  <c r="K13" i="6"/>
  <c r="J13" i="6"/>
  <c r="A13" i="6" a="1"/>
  <c r="A13" i="6" s="1"/>
  <c r="K12" i="6"/>
  <c r="J12" i="6"/>
  <c r="A12" i="6" a="1"/>
  <c r="A12" i="6" s="1"/>
  <c r="K11" i="6"/>
  <c r="J11" i="6"/>
  <c r="A11" i="6" a="1"/>
  <c r="A11" i="6" s="1"/>
  <c r="K10" i="6"/>
  <c r="J10" i="6"/>
  <c r="A10" i="6" a="1"/>
  <c r="A10" i="6" s="1"/>
  <c r="K9" i="6"/>
  <c r="J9" i="6"/>
  <c r="A9" i="6" a="1"/>
  <c r="A9" i="6" s="1"/>
  <c r="K8" i="6"/>
  <c r="J8" i="6"/>
  <c r="A8" i="6" a="1"/>
  <c r="A8" i="6" s="1"/>
  <c r="K7" i="6"/>
  <c r="J7" i="6"/>
  <c r="A7" i="6" a="1"/>
  <c r="A7" i="6" s="1"/>
  <c r="K6" i="6"/>
  <c r="J6" i="6"/>
  <c r="A6" i="6" a="1"/>
  <c r="A6" i="6" s="1"/>
  <c r="K5" i="6"/>
  <c r="J5" i="6"/>
  <c r="A5" i="6" a="1"/>
  <c r="A5" i="6" s="1"/>
  <c r="K4" i="6"/>
  <c r="J4" i="6"/>
  <c r="A4" i="6" a="1"/>
  <c r="A4" i="6" s="1"/>
  <c r="K3" i="6"/>
  <c r="J3" i="6"/>
  <c r="A3" i="6" a="1"/>
  <c r="A3" i="6" s="1"/>
  <c r="K2" i="6"/>
  <c r="J2" i="6"/>
  <c r="A2" i="6" a="1"/>
  <c r="A2" i="6" s="1"/>
  <c r="H73" i="5"/>
  <c r="D73" i="5"/>
  <c r="G73" i="5" s="1"/>
  <c r="A73" i="5" a="1"/>
  <c r="A73" i="5" s="1"/>
  <c r="H72" i="5"/>
  <c r="D72" i="5"/>
  <c r="G72" i="5" s="1"/>
  <c r="A72" i="5" a="1"/>
  <c r="A72" i="5" s="1"/>
  <c r="H71" i="5"/>
  <c r="D71" i="5"/>
  <c r="G71" i="5" s="1"/>
  <c r="A71" i="5" a="1"/>
  <c r="A71" i="5" s="1"/>
  <c r="H70" i="5"/>
  <c r="D70" i="5"/>
  <c r="G70" i="5" s="1"/>
  <c r="A70" i="5" a="1"/>
  <c r="A70" i="5" s="1"/>
  <c r="H69" i="5"/>
  <c r="D69" i="5"/>
  <c r="G69" i="5" s="1"/>
  <c r="A69" i="5" a="1"/>
  <c r="A69" i="5" s="1"/>
  <c r="H68" i="5"/>
  <c r="D68" i="5"/>
  <c r="G68" i="5" s="1"/>
  <c r="A68" i="5"/>
  <c r="A68" i="5" a="1"/>
  <c r="H67" i="5"/>
  <c r="D67" i="5"/>
  <c r="G67" i="5" s="1"/>
  <c r="A67" i="5" a="1"/>
  <c r="A67" i="5" s="1"/>
  <c r="H66" i="5"/>
  <c r="D66" i="5"/>
  <c r="G66" i="5" s="1"/>
  <c r="A66" i="5" a="1"/>
  <c r="A66" i="5" s="1"/>
  <c r="H61" i="5"/>
  <c r="D61" i="5"/>
  <c r="G61" i="5" s="1"/>
  <c r="A61" i="5" a="1"/>
  <c r="A61" i="5" s="1"/>
  <c r="H60" i="5"/>
  <c r="D60" i="5"/>
  <c r="G60" i="5" s="1"/>
  <c r="A60" i="5" a="1"/>
  <c r="A60" i="5" s="1"/>
  <c r="H59" i="5"/>
  <c r="D59" i="5"/>
  <c r="G59" i="5" s="1"/>
  <c r="A59" i="5" a="1"/>
  <c r="A59" i="5" s="1"/>
  <c r="H58" i="5"/>
  <c r="D58" i="5"/>
  <c r="G58" i="5" s="1"/>
  <c r="A58" i="5" a="1"/>
  <c r="A58" i="5" s="1"/>
  <c r="H57" i="5"/>
  <c r="D57" i="5"/>
  <c r="G57" i="5" s="1"/>
  <c r="A57" i="5" a="1"/>
  <c r="A57" i="5" s="1"/>
  <c r="H56" i="5"/>
  <c r="D56" i="5"/>
  <c r="G56" i="5" s="1"/>
  <c r="A56" i="5" a="1"/>
  <c r="A56" i="5" s="1"/>
  <c r="H55" i="5"/>
  <c r="D55" i="5"/>
  <c r="G55" i="5" s="1"/>
  <c r="A55" i="5" a="1"/>
  <c r="A55" i="5" s="1"/>
  <c r="H54" i="5"/>
  <c r="D54" i="5"/>
  <c r="G54" i="5" s="1"/>
  <c r="A54" i="5" a="1"/>
  <c r="A54" i="5" s="1"/>
  <c r="H53" i="5"/>
  <c r="D53" i="5"/>
  <c r="G53" i="5" s="1"/>
  <c r="A53" i="5" a="1"/>
  <c r="A53" i="5" s="1"/>
  <c r="H52" i="5"/>
  <c r="D52" i="5"/>
  <c r="G52" i="5" s="1"/>
  <c r="A52" i="5" a="1"/>
  <c r="A52" i="5" s="1"/>
  <c r="H51" i="5"/>
  <c r="D51" i="5"/>
  <c r="G51" i="5" s="1"/>
  <c r="A51" i="5" a="1"/>
  <c r="A51" i="5" s="1"/>
  <c r="H50" i="5"/>
  <c r="D50" i="5"/>
  <c r="G50" i="5" s="1"/>
  <c r="A50" i="5" a="1"/>
  <c r="A50" i="5" s="1"/>
  <c r="H49" i="5"/>
  <c r="D49" i="5"/>
  <c r="G49" i="5" s="1"/>
  <c r="A49" i="5" a="1"/>
  <c r="A49" i="5" s="1"/>
  <c r="H48" i="5"/>
  <c r="D48" i="5"/>
  <c r="G48" i="5" s="1"/>
  <c r="A48" i="5" a="1"/>
  <c r="A48" i="5" s="1"/>
  <c r="H47" i="5"/>
  <c r="D47" i="5"/>
  <c r="G47" i="5" s="1"/>
  <c r="A47" i="5" a="1"/>
  <c r="A47" i="5" s="1"/>
  <c r="H46" i="5"/>
  <c r="D46" i="5"/>
  <c r="G46" i="5" s="1"/>
  <c r="A46" i="5" a="1"/>
  <c r="A46" i="5" s="1"/>
  <c r="K41" i="5"/>
  <c r="J41" i="5"/>
  <c r="A41" i="5" a="1"/>
  <c r="A41" i="5" s="1"/>
  <c r="K40" i="5"/>
  <c r="J40" i="5"/>
  <c r="A40" i="5" a="1"/>
  <c r="A40" i="5" s="1"/>
  <c r="K39" i="5"/>
  <c r="J39" i="5"/>
  <c r="A39" i="5" a="1"/>
  <c r="A39" i="5" s="1"/>
  <c r="K38" i="5"/>
  <c r="J38" i="5"/>
  <c r="A38" i="5" a="1"/>
  <c r="A38" i="5" s="1"/>
  <c r="K37" i="5"/>
  <c r="J37" i="5"/>
  <c r="A37" i="5" a="1"/>
  <c r="A37" i="5" s="1"/>
  <c r="K36" i="5"/>
  <c r="J36" i="5"/>
  <c r="A36" i="5" a="1"/>
  <c r="A36" i="5" s="1"/>
  <c r="K35" i="5"/>
  <c r="J35" i="5"/>
  <c r="A35" i="5" a="1"/>
  <c r="A35" i="5" s="1"/>
  <c r="K34" i="5"/>
  <c r="J34" i="5"/>
  <c r="A34" i="5" a="1"/>
  <c r="A34" i="5" s="1"/>
  <c r="K33" i="5"/>
  <c r="J33" i="5"/>
  <c r="A33" i="5" a="1"/>
  <c r="A33" i="5" s="1"/>
  <c r="K32" i="5"/>
  <c r="J32" i="5"/>
  <c r="A32" i="5" a="1"/>
  <c r="A32" i="5" s="1"/>
  <c r="K31" i="5"/>
  <c r="J31" i="5"/>
  <c r="A31" i="5" a="1"/>
  <c r="A31" i="5" s="1"/>
  <c r="K30" i="5"/>
  <c r="J30" i="5"/>
  <c r="A30" i="5" a="1"/>
  <c r="A30" i="5" s="1"/>
  <c r="K29" i="5"/>
  <c r="J29" i="5"/>
  <c r="A29" i="5" a="1"/>
  <c r="A29" i="5" s="1"/>
  <c r="K28" i="5"/>
  <c r="J28" i="5"/>
  <c r="A28" i="5" a="1"/>
  <c r="A28" i="5" s="1"/>
  <c r="K27" i="5"/>
  <c r="J27" i="5"/>
  <c r="A27" i="5" a="1"/>
  <c r="A27" i="5" s="1"/>
  <c r="K26" i="5"/>
  <c r="J26" i="5"/>
  <c r="A26" i="5" a="1"/>
  <c r="A26" i="5" s="1"/>
  <c r="K25" i="5"/>
  <c r="J25" i="5"/>
  <c r="A25" i="5" a="1"/>
  <c r="A25" i="5" s="1"/>
  <c r="K24" i="5"/>
  <c r="J24" i="5"/>
  <c r="A24" i="5" a="1"/>
  <c r="A24" i="5" s="1"/>
  <c r="K23" i="5"/>
  <c r="J23" i="5"/>
  <c r="A23" i="5" a="1"/>
  <c r="A23" i="5" s="1"/>
  <c r="K22" i="5"/>
  <c r="J22" i="5"/>
  <c r="A22" i="5" a="1"/>
  <c r="A22" i="5" s="1"/>
  <c r="K21" i="5"/>
  <c r="J21" i="5"/>
  <c r="A21" i="5" a="1"/>
  <c r="A21" i="5" s="1"/>
  <c r="K20" i="5"/>
  <c r="J20" i="5"/>
  <c r="A20" i="5" a="1"/>
  <c r="A20" i="5" s="1"/>
  <c r="K19" i="5"/>
  <c r="J19" i="5"/>
  <c r="A19" i="5" a="1"/>
  <c r="A19" i="5" s="1"/>
  <c r="K18" i="5"/>
  <c r="J18" i="5"/>
  <c r="A18" i="5" a="1"/>
  <c r="A18" i="5" s="1"/>
  <c r="K17" i="5"/>
  <c r="J17" i="5"/>
  <c r="A17" i="5" a="1"/>
  <c r="A17" i="5" s="1"/>
  <c r="K16" i="5"/>
  <c r="J16" i="5"/>
  <c r="A16" i="5" a="1"/>
  <c r="A16" i="5" s="1"/>
  <c r="K15" i="5"/>
  <c r="J15" i="5"/>
  <c r="A15" i="5" a="1"/>
  <c r="A15" i="5" s="1"/>
  <c r="K14" i="5"/>
  <c r="J14" i="5"/>
  <c r="A14" i="5" a="1"/>
  <c r="A14" i="5" s="1"/>
  <c r="K13" i="5"/>
  <c r="J13" i="5"/>
  <c r="A13" i="5" a="1"/>
  <c r="A13" i="5" s="1"/>
  <c r="K12" i="5"/>
  <c r="J12" i="5"/>
  <c r="A12" i="5" a="1"/>
  <c r="A12" i="5" s="1"/>
  <c r="K11" i="5"/>
  <c r="J11" i="5"/>
  <c r="A11" i="5" a="1"/>
  <c r="A11" i="5" s="1"/>
  <c r="K10" i="5"/>
  <c r="J10" i="5"/>
  <c r="A10" i="5" a="1"/>
  <c r="A10" i="5" s="1"/>
  <c r="K9" i="5"/>
  <c r="J9" i="5"/>
  <c r="A9" i="5" a="1"/>
  <c r="A9" i="5" s="1"/>
  <c r="K8" i="5"/>
  <c r="J8" i="5"/>
  <c r="A8" i="5" a="1"/>
  <c r="A8" i="5" s="1"/>
  <c r="K7" i="5"/>
  <c r="J7" i="5"/>
  <c r="A7" i="5" a="1"/>
  <c r="A7" i="5" s="1"/>
  <c r="K6" i="5"/>
  <c r="J6" i="5"/>
  <c r="A6" i="5" a="1"/>
  <c r="A6" i="5" s="1"/>
  <c r="K5" i="5"/>
  <c r="J5" i="5"/>
  <c r="A5" i="5" a="1"/>
  <c r="A5" i="5" s="1"/>
  <c r="K2" i="5"/>
  <c r="J2" i="5"/>
  <c r="A2" i="5" a="1"/>
  <c r="A2" i="5" s="1"/>
  <c r="K3" i="5"/>
  <c r="J3" i="5"/>
  <c r="A3" i="5" a="1"/>
  <c r="A3" i="5" s="1"/>
  <c r="K4" i="5"/>
  <c r="J4" i="5"/>
  <c r="A4" i="5" a="1"/>
  <c r="A4" i="5" s="1"/>
  <c r="H73" i="4"/>
  <c r="D73" i="4"/>
  <c r="G73" i="4" s="1"/>
  <c r="A73" i="4" a="1"/>
  <c r="A73" i="4" s="1"/>
  <c r="H72" i="4"/>
  <c r="D72" i="4"/>
  <c r="G72" i="4" s="1"/>
  <c r="A72" i="4" a="1"/>
  <c r="A72" i="4" s="1"/>
  <c r="H71" i="4"/>
  <c r="D71" i="4"/>
  <c r="G71" i="4" s="1"/>
  <c r="A71" i="4" a="1"/>
  <c r="A71" i="4" s="1"/>
  <c r="H70" i="4"/>
  <c r="D70" i="4"/>
  <c r="G70" i="4" s="1"/>
  <c r="A70" i="4" a="1"/>
  <c r="A70" i="4" s="1"/>
  <c r="H69" i="4"/>
  <c r="D69" i="4"/>
  <c r="G69" i="4" s="1"/>
  <c r="A69" i="4" a="1"/>
  <c r="A69" i="4" s="1"/>
  <c r="H68" i="4"/>
  <c r="D68" i="4"/>
  <c r="G68" i="4" s="1"/>
  <c r="A68" i="4" a="1"/>
  <c r="A68" i="4" s="1"/>
  <c r="H67" i="4"/>
  <c r="D67" i="4"/>
  <c r="G67" i="4" s="1"/>
  <c r="A67" i="4" a="1"/>
  <c r="A67" i="4" s="1"/>
  <c r="H66" i="4"/>
  <c r="D66" i="4"/>
  <c r="G66" i="4" s="1"/>
  <c r="A66" i="4" a="1"/>
  <c r="A66" i="4" s="1"/>
  <c r="H61" i="4"/>
  <c r="D61" i="4"/>
  <c r="G61" i="4" s="1"/>
  <c r="A61" i="4" a="1"/>
  <c r="A61" i="4" s="1"/>
  <c r="H60" i="4"/>
  <c r="D60" i="4"/>
  <c r="G60" i="4" s="1"/>
  <c r="A60" i="4" a="1"/>
  <c r="A60" i="4" s="1"/>
  <c r="H59" i="4"/>
  <c r="D59" i="4"/>
  <c r="G59" i="4" s="1"/>
  <c r="A59" i="4" a="1"/>
  <c r="A59" i="4" s="1"/>
  <c r="H58" i="4"/>
  <c r="D58" i="4"/>
  <c r="G58" i="4" s="1"/>
  <c r="A58" i="4" a="1"/>
  <c r="A58" i="4" s="1"/>
  <c r="H57" i="4"/>
  <c r="D57" i="4"/>
  <c r="G57" i="4" s="1"/>
  <c r="A57" i="4" a="1"/>
  <c r="A57" i="4" s="1"/>
  <c r="H56" i="4"/>
  <c r="D56" i="4"/>
  <c r="G56" i="4" s="1"/>
  <c r="A56" i="4" a="1"/>
  <c r="A56" i="4" s="1"/>
  <c r="H55" i="4"/>
  <c r="D55" i="4"/>
  <c r="G55" i="4" s="1"/>
  <c r="A55" i="4" a="1"/>
  <c r="A55" i="4" s="1"/>
  <c r="H54" i="4"/>
  <c r="D54" i="4"/>
  <c r="G54" i="4" s="1"/>
  <c r="A54" i="4" a="1"/>
  <c r="A54" i="4" s="1"/>
  <c r="H53" i="4"/>
  <c r="D53" i="4"/>
  <c r="G53" i="4" s="1"/>
  <c r="A53" i="4" a="1"/>
  <c r="A53" i="4" s="1"/>
  <c r="H52" i="4"/>
  <c r="D52" i="4"/>
  <c r="G52" i="4" s="1"/>
  <c r="A52" i="4" a="1"/>
  <c r="A52" i="4" s="1"/>
  <c r="H51" i="4"/>
  <c r="D51" i="4"/>
  <c r="G51" i="4" s="1"/>
  <c r="A51" i="4" a="1"/>
  <c r="A51" i="4" s="1"/>
  <c r="H50" i="4"/>
  <c r="D50" i="4"/>
  <c r="G50" i="4" s="1"/>
  <c r="A50" i="4" a="1"/>
  <c r="A50" i="4" s="1"/>
  <c r="H49" i="4"/>
  <c r="D49" i="4"/>
  <c r="G49" i="4" s="1"/>
  <c r="A49" i="4" a="1"/>
  <c r="A49" i="4" s="1"/>
  <c r="H46" i="4"/>
  <c r="D46" i="4"/>
  <c r="G46" i="4" s="1"/>
  <c r="A46" i="4" a="1"/>
  <c r="A46" i="4" s="1"/>
  <c r="H48" i="4"/>
  <c r="A48" i="4" a="1"/>
  <c r="A48" i="4" s="1"/>
  <c r="H47" i="4"/>
  <c r="A47" i="4" a="1"/>
  <c r="A47" i="4" s="1"/>
  <c r="K41" i="4"/>
  <c r="J41" i="4"/>
  <c r="A41" i="4" a="1"/>
  <c r="A41" i="4" s="1"/>
  <c r="K40" i="4"/>
  <c r="J40" i="4"/>
  <c r="A40" i="4"/>
  <c r="A40" i="4" a="1"/>
  <c r="K39" i="4"/>
  <c r="J39" i="4"/>
  <c r="A39" i="4" a="1"/>
  <c r="A39" i="4" s="1"/>
  <c r="K38" i="4"/>
  <c r="J38" i="4"/>
  <c r="A38" i="4" a="1"/>
  <c r="A38" i="4" s="1"/>
  <c r="K37" i="4"/>
  <c r="J37" i="4"/>
  <c r="A37" i="4" a="1"/>
  <c r="A37" i="4" s="1"/>
  <c r="K36" i="4"/>
  <c r="J36" i="4"/>
  <c r="A36" i="4" a="1"/>
  <c r="A36" i="4" s="1"/>
  <c r="K35" i="4"/>
  <c r="J35" i="4"/>
  <c r="A35" i="4" a="1"/>
  <c r="A35" i="4" s="1"/>
  <c r="K34" i="4"/>
  <c r="J34" i="4"/>
  <c r="A34" i="4" a="1"/>
  <c r="A34" i="4" s="1"/>
  <c r="K33" i="4"/>
  <c r="J33" i="4"/>
  <c r="A33" i="4" a="1"/>
  <c r="A33" i="4" s="1"/>
  <c r="K32" i="4"/>
  <c r="J32" i="4"/>
  <c r="A32" i="4" a="1"/>
  <c r="A32" i="4" s="1"/>
  <c r="K31" i="4"/>
  <c r="J31" i="4"/>
  <c r="A31" i="4" a="1"/>
  <c r="A31" i="4" s="1"/>
  <c r="K30" i="4"/>
  <c r="J30" i="4"/>
  <c r="A30" i="4" a="1"/>
  <c r="A30" i="4" s="1"/>
  <c r="K29" i="4"/>
  <c r="J29" i="4"/>
  <c r="A29" i="4" a="1"/>
  <c r="A29" i="4" s="1"/>
  <c r="K28" i="4"/>
  <c r="J28" i="4"/>
  <c r="A28" i="4" a="1"/>
  <c r="A28" i="4" s="1"/>
  <c r="K27" i="4"/>
  <c r="J27" i="4"/>
  <c r="A27" i="4" a="1"/>
  <c r="A27" i="4" s="1"/>
  <c r="K26" i="4"/>
  <c r="J26" i="4"/>
  <c r="A26" i="4" a="1"/>
  <c r="A26" i="4" s="1"/>
  <c r="K25" i="4"/>
  <c r="J25" i="4"/>
  <c r="A25" i="4" a="1"/>
  <c r="A25" i="4" s="1"/>
  <c r="K24" i="4"/>
  <c r="J24" i="4"/>
  <c r="A24" i="4" a="1"/>
  <c r="A24" i="4" s="1"/>
  <c r="K23" i="4"/>
  <c r="J23" i="4"/>
  <c r="A23" i="4" a="1"/>
  <c r="A23" i="4" s="1"/>
  <c r="K22" i="4"/>
  <c r="J22" i="4"/>
  <c r="A22" i="4" a="1"/>
  <c r="A22" i="4" s="1"/>
  <c r="K21" i="4"/>
  <c r="J21" i="4"/>
  <c r="A21" i="4" a="1"/>
  <c r="A21" i="4" s="1"/>
  <c r="K20" i="4"/>
  <c r="J20" i="4"/>
  <c r="A20" i="4" a="1"/>
  <c r="A20" i="4" s="1"/>
  <c r="K19" i="4"/>
  <c r="J19" i="4"/>
  <c r="A19" i="4" a="1"/>
  <c r="A19" i="4" s="1"/>
  <c r="K18" i="4"/>
  <c r="J18" i="4"/>
  <c r="A18" i="4" a="1"/>
  <c r="A18" i="4" s="1"/>
  <c r="K17" i="4"/>
  <c r="J17" i="4"/>
  <c r="A17" i="4" a="1"/>
  <c r="A17" i="4" s="1"/>
  <c r="K16" i="4"/>
  <c r="J16" i="4"/>
  <c r="A16" i="4" a="1"/>
  <c r="A16" i="4" s="1"/>
  <c r="K15" i="4"/>
  <c r="J15" i="4"/>
  <c r="A15" i="4" a="1"/>
  <c r="A15" i="4" s="1"/>
  <c r="K14" i="4"/>
  <c r="J14" i="4"/>
  <c r="A14" i="4" a="1"/>
  <c r="A14" i="4" s="1"/>
  <c r="K13" i="4"/>
  <c r="J13" i="4"/>
  <c r="A13" i="4" a="1"/>
  <c r="A13" i="4" s="1"/>
  <c r="K12" i="4"/>
  <c r="J12" i="4"/>
  <c r="A12" i="4" a="1"/>
  <c r="A12" i="4" s="1"/>
  <c r="K11" i="4"/>
  <c r="J11" i="4"/>
  <c r="A11" i="4" a="1"/>
  <c r="A11" i="4" s="1"/>
  <c r="K10" i="4"/>
  <c r="J10" i="4"/>
  <c r="A10" i="4" a="1"/>
  <c r="A10" i="4" s="1"/>
  <c r="K9" i="4"/>
  <c r="J9" i="4"/>
  <c r="A9" i="4" a="1"/>
  <c r="A9" i="4" s="1"/>
  <c r="K8" i="4"/>
  <c r="J8" i="4"/>
  <c r="A8" i="4" a="1"/>
  <c r="A8" i="4" s="1"/>
  <c r="K7" i="4"/>
  <c r="J7" i="4"/>
  <c r="A7" i="4" a="1"/>
  <c r="A7" i="4" s="1"/>
  <c r="K6" i="4"/>
  <c r="J6" i="4"/>
  <c r="A6" i="4" a="1"/>
  <c r="A6" i="4" s="1"/>
  <c r="K5" i="4"/>
  <c r="J5" i="4"/>
  <c r="A5" i="4" a="1"/>
  <c r="A5" i="4" s="1"/>
  <c r="K2" i="4"/>
  <c r="J2" i="4"/>
  <c r="A2" i="4" a="1"/>
  <c r="A2" i="4" s="1"/>
  <c r="K3" i="4"/>
  <c r="J3" i="4"/>
  <c r="D48" i="4" s="1"/>
  <c r="G48" i="4" s="1"/>
  <c r="A3" i="4" a="1"/>
  <c r="A3" i="4" s="1"/>
  <c r="K4" i="4"/>
  <c r="J4" i="4"/>
  <c r="D47" i="4" s="1"/>
  <c r="G47" i="4" s="1"/>
  <c r="A4" i="4" a="1"/>
  <c r="A4" i="4" s="1"/>
  <c r="H73" i="3"/>
  <c r="D73" i="3"/>
  <c r="G73" i="3" s="1"/>
  <c r="A73" i="3" a="1"/>
  <c r="A73" i="3" s="1"/>
  <c r="H72" i="3"/>
  <c r="D72" i="3"/>
  <c r="G72" i="3" s="1"/>
  <c r="A72" i="3" a="1"/>
  <c r="A72" i="3" s="1"/>
  <c r="H71" i="3"/>
  <c r="D71" i="3"/>
  <c r="G71" i="3" s="1"/>
  <c r="A71" i="3" a="1"/>
  <c r="A71" i="3" s="1"/>
  <c r="H70" i="3"/>
  <c r="D70" i="3"/>
  <c r="G70" i="3" s="1"/>
  <c r="A70" i="3" a="1"/>
  <c r="A70" i="3" s="1"/>
  <c r="H68" i="3"/>
  <c r="D68" i="3"/>
  <c r="G68" i="3" s="1"/>
  <c r="A68" i="3" a="1"/>
  <c r="A68" i="3" s="1"/>
  <c r="H67" i="3"/>
  <c r="D67" i="3"/>
  <c r="G67" i="3" s="1"/>
  <c r="A67" i="3" a="1"/>
  <c r="A67" i="3" s="1"/>
  <c r="H69" i="3"/>
  <c r="D69" i="3"/>
  <c r="G69" i="3" s="1"/>
  <c r="A69" i="3" a="1"/>
  <c r="A69" i="3" s="1"/>
  <c r="H66" i="3"/>
  <c r="D66" i="3"/>
  <c r="G66" i="3" s="1"/>
  <c r="A66" i="3" a="1"/>
  <c r="A66" i="3" s="1"/>
  <c r="H61" i="3"/>
  <c r="D61" i="3"/>
  <c r="G61" i="3" s="1"/>
  <c r="A61" i="3" a="1"/>
  <c r="A61" i="3" s="1"/>
  <c r="H60" i="3"/>
  <c r="D60" i="3"/>
  <c r="G60" i="3" s="1"/>
  <c r="A60" i="3" a="1"/>
  <c r="A60" i="3" s="1"/>
  <c r="H59" i="3"/>
  <c r="D59" i="3"/>
  <c r="G59" i="3" s="1"/>
  <c r="A59" i="3" a="1"/>
  <c r="A59" i="3" s="1"/>
  <c r="H58" i="3"/>
  <c r="D58" i="3"/>
  <c r="G58" i="3" s="1"/>
  <c r="A58" i="3" a="1"/>
  <c r="A58" i="3" s="1"/>
  <c r="H57" i="3"/>
  <c r="A57" i="3" a="1"/>
  <c r="A57" i="3" s="1"/>
  <c r="H54" i="3"/>
  <c r="A54" i="3" a="1"/>
  <c r="A54" i="3" s="1"/>
  <c r="H50" i="3"/>
  <c r="A50" i="3" a="1"/>
  <c r="A50" i="3" s="1"/>
  <c r="H52" i="3"/>
  <c r="A52" i="3" a="1"/>
  <c r="A52" i="3" s="1"/>
  <c r="H47" i="3"/>
  <c r="A47" i="3" a="1"/>
  <c r="A47" i="3" s="1"/>
  <c r="H48" i="3"/>
  <c r="A48" i="3" a="1"/>
  <c r="A48" i="3" s="1"/>
  <c r="H49" i="3"/>
  <c r="A49" i="3" a="1"/>
  <c r="A49" i="3" s="1"/>
  <c r="H55" i="3"/>
  <c r="A55" i="3" a="1"/>
  <c r="A55" i="3" s="1"/>
  <c r="H56" i="3"/>
  <c r="A56" i="3" a="1"/>
  <c r="A56" i="3" s="1"/>
  <c r="H51" i="3"/>
  <c r="A51" i="3" a="1"/>
  <c r="A51" i="3" s="1"/>
  <c r="H46" i="3"/>
  <c r="A46" i="3" a="1"/>
  <c r="A46" i="3" s="1"/>
  <c r="H53" i="3"/>
  <c r="A53" i="3" a="1"/>
  <c r="A53" i="3" s="1"/>
  <c r="K41" i="3"/>
  <c r="J41" i="3"/>
  <c r="A41" i="3" a="1"/>
  <c r="A41" i="3" s="1"/>
  <c r="K40" i="3"/>
  <c r="J40" i="3"/>
  <c r="A40" i="3" a="1"/>
  <c r="A40" i="3" s="1"/>
  <c r="K39" i="3"/>
  <c r="J39" i="3"/>
  <c r="A39" i="3" a="1"/>
  <c r="A39" i="3" s="1"/>
  <c r="K38" i="3"/>
  <c r="J38" i="3"/>
  <c r="A38" i="3" a="1"/>
  <c r="A38" i="3" s="1"/>
  <c r="K37" i="3"/>
  <c r="J37" i="3"/>
  <c r="A37" i="3" a="1"/>
  <c r="A37" i="3" s="1"/>
  <c r="K36" i="3"/>
  <c r="J36" i="3"/>
  <c r="A36" i="3" a="1"/>
  <c r="A36" i="3" s="1"/>
  <c r="K35" i="3"/>
  <c r="J35" i="3"/>
  <c r="A35" i="3" a="1"/>
  <c r="A35" i="3" s="1"/>
  <c r="K34" i="3"/>
  <c r="J34" i="3"/>
  <c r="A34" i="3" a="1"/>
  <c r="A34" i="3" s="1"/>
  <c r="K33" i="3"/>
  <c r="J33" i="3"/>
  <c r="A33" i="3" a="1"/>
  <c r="A33" i="3" s="1"/>
  <c r="K32" i="3"/>
  <c r="J32" i="3"/>
  <c r="A32" i="3" a="1"/>
  <c r="A32" i="3" s="1"/>
  <c r="K31" i="3"/>
  <c r="J31" i="3"/>
  <c r="A31" i="3" a="1"/>
  <c r="A31" i="3" s="1"/>
  <c r="K30" i="3"/>
  <c r="J30" i="3"/>
  <c r="A30" i="3" a="1"/>
  <c r="A30" i="3" s="1"/>
  <c r="K29" i="3"/>
  <c r="J29" i="3"/>
  <c r="A29" i="3" a="1"/>
  <c r="A29" i="3" s="1"/>
  <c r="K28" i="3"/>
  <c r="J28" i="3"/>
  <c r="A28" i="3" a="1"/>
  <c r="A28" i="3" s="1"/>
  <c r="K27" i="3"/>
  <c r="J27" i="3"/>
  <c r="A27" i="3" a="1"/>
  <c r="A27" i="3" s="1"/>
  <c r="K26" i="3"/>
  <c r="J26" i="3"/>
  <c r="A26" i="3" a="1"/>
  <c r="A26" i="3" s="1"/>
  <c r="K25" i="3"/>
  <c r="J25" i="3"/>
  <c r="A25" i="3" a="1"/>
  <c r="A25" i="3" s="1"/>
  <c r="K24" i="3"/>
  <c r="J24" i="3"/>
  <c r="A24" i="3" a="1"/>
  <c r="A24" i="3" s="1"/>
  <c r="K23" i="3"/>
  <c r="J23" i="3"/>
  <c r="A23" i="3" a="1"/>
  <c r="A23" i="3" s="1"/>
  <c r="K22" i="3"/>
  <c r="J22" i="3"/>
  <c r="A22" i="3" a="1"/>
  <c r="A22" i="3" s="1"/>
  <c r="K21" i="3"/>
  <c r="J21" i="3"/>
  <c r="A21" i="3" a="1"/>
  <c r="A21" i="3" s="1"/>
  <c r="K20" i="3"/>
  <c r="J20" i="3"/>
  <c r="A20" i="3" a="1"/>
  <c r="A20" i="3" s="1"/>
  <c r="K19" i="3"/>
  <c r="J19" i="3"/>
  <c r="A19" i="3" a="1"/>
  <c r="A19" i="3" s="1"/>
  <c r="K18" i="3"/>
  <c r="J18" i="3"/>
  <c r="A18" i="3" a="1"/>
  <c r="A18" i="3" s="1"/>
  <c r="K17" i="3"/>
  <c r="J17" i="3"/>
  <c r="A17" i="3" a="1"/>
  <c r="A17" i="3" s="1"/>
  <c r="K16" i="3"/>
  <c r="J16" i="3"/>
  <c r="A16" i="3" a="1"/>
  <c r="A16" i="3" s="1"/>
  <c r="K15" i="3"/>
  <c r="J15" i="3"/>
  <c r="A15" i="3" a="1"/>
  <c r="A15" i="3" s="1"/>
  <c r="K14" i="3"/>
  <c r="J14" i="3"/>
  <c r="A14" i="3" a="1"/>
  <c r="A14" i="3" s="1"/>
  <c r="K13" i="3"/>
  <c r="J13" i="3"/>
  <c r="A13" i="3" a="1"/>
  <c r="A13" i="3" s="1"/>
  <c r="K10" i="3"/>
  <c r="J10" i="3"/>
  <c r="D54" i="3" s="1"/>
  <c r="G54" i="3" s="1"/>
  <c r="A10" i="3" a="1"/>
  <c r="A10" i="3" s="1"/>
  <c r="K6" i="3"/>
  <c r="J6" i="3"/>
  <c r="D50" i="3" s="1"/>
  <c r="G50" i="3" s="1"/>
  <c r="A6" i="3" a="1"/>
  <c r="A6" i="3" s="1"/>
  <c r="K8" i="3"/>
  <c r="J8" i="3"/>
  <c r="D52" i="3" s="1"/>
  <c r="G52" i="3" s="1"/>
  <c r="A8" i="3" a="1"/>
  <c r="A8" i="3" s="1"/>
  <c r="K3" i="3"/>
  <c r="J3" i="3"/>
  <c r="D47" i="3" s="1"/>
  <c r="G47" i="3" s="1"/>
  <c r="A3" i="3" a="1"/>
  <c r="A3" i="3" s="1"/>
  <c r="K5" i="3"/>
  <c r="J5" i="3"/>
  <c r="D48" i="3" s="1"/>
  <c r="G48" i="3" s="1"/>
  <c r="A5" i="3" a="1"/>
  <c r="A5" i="3" s="1"/>
  <c r="K4" i="3"/>
  <c r="J4" i="3"/>
  <c r="D49" i="3" s="1"/>
  <c r="G49" i="3" s="1"/>
  <c r="A4" i="3" a="1"/>
  <c r="A4" i="3" s="1"/>
  <c r="K11" i="3"/>
  <c r="J11" i="3"/>
  <c r="A11" i="3" a="1"/>
  <c r="A11" i="3" s="1"/>
  <c r="K12" i="3"/>
  <c r="J12" i="3"/>
  <c r="A12" i="3" a="1"/>
  <c r="A12" i="3" s="1"/>
  <c r="K7" i="3"/>
  <c r="J7" i="3"/>
  <c r="D51" i="3" s="1"/>
  <c r="G51" i="3" s="1"/>
  <c r="A7" i="3" a="1"/>
  <c r="A7" i="3" s="1"/>
  <c r="K2" i="3"/>
  <c r="J2" i="3"/>
  <c r="D46" i="3" s="1"/>
  <c r="G46" i="3" s="1"/>
  <c r="A2" i="3" a="1"/>
  <c r="A2" i="3" s="1"/>
  <c r="K9" i="3"/>
  <c r="J9" i="3"/>
  <c r="D53" i="3" s="1"/>
  <c r="G53" i="3" s="1"/>
  <c r="A9" i="3" a="1"/>
  <c r="A9" i="3" s="1"/>
  <c r="A67" i="1" l="1" a="1"/>
  <c r="A67" i="1" s="1"/>
  <c r="A68" i="1" a="1"/>
  <c r="A68" i="1" s="1"/>
  <c r="A69" i="1" a="1"/>
  <c r="A69" i="1" s="1"/>
  <c r="A70" i="1" a="1"/>
  <c r="A70" i="1"/>
  <c r="A71" i="1" a="1"/>
  <c r="A71" i="1" s="1"/>
  <c r="A72" i="1" a="1"/>
  <c r="A72" i="1" s="1"/>
  <c r="A73" i="1" a="1"/>
  <c r="A73" i="1" s="1"/>
  <c r="A66" i="1" a="1"/>
  <c r="A66" i="1" s="1"/>
  <c r="A46" i="1" a="1"/>
  <c r="A46" i="1"/>
  <c r="A47" i="1" a="1"/>
  <c r="A47" i="1" s="1"/>
  <c r="A48" i="1" a="1"/>
  <c r="A48" i="1" s="1"/>
  <c r="A49" i="1" a="1"/>
  <c r="A49" i="1" s="1"/>
  <c r="A50" i="1" a="1"/>
  <c r="A50" i="1"/>
  <c r="A51" i="1" a="1"/>
  <c r="A51" i="1" s="1"/>
  <c r="A52" i="1" a="1"/>
  <c r="A52" i="1" s="1"/>
  <c r="A53" i="1" a="1"/>
  <c r="A53" i="1" s="1"/>
  <c r="A54" i="1" a="1"/>
  <c r="A54" i="1"/>
  <c r="A55" i="1" a="1"/>
  <c r="A55" i="1" s="1"/>
  <c r="A56" i="1" a="1"/>
  <c r="A56" i="1" s="1"/>
  <c r="A57" i="1" a="1"/>
  <c r="A57" i="1" s="1"/>
  <c r="A58" i="1" a="1"/>
  <c r="A58" i="1"/>
  <c r="A59" i="1" a="1"/>
  <c r="A59" i="1" s="1"/>
  <c r="A60" i="1" a="1"/>
  <c r="A60" i="1" s="1"/>
  <c r="A61" i="1" a="1"/>
  <c r="A61" i="1" s="1"/>
  <c r="A3" i="1" a="1"/>
  <c r="A3" i="1" s="1"/>
  <c r="A4" i="1" a="1"/>
  <c r="A4" i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/>
  <c r="A11" i="1" a="1"/>
  <c r="A11" i="1" s="1"/>
  <c r="A12" i="1" a="1"/>
  <c r="A12" i="1" s="1"/>
  <c r="A13" i="1" a="1"/>
  <c r="A13" i="1" s="1"/>
  <c r="A14" i="1" a="1"/>
  <c r="A14" i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/>
  <c r="A27" i="1" a="1"/>
  <c r="A27" i="1" s="1"/>
  <c r="A28" i="1" a="1"/>
  <c r="A28" i="1" s="1"/>
  <c r="A29" i="1" a="1"/>
  <c r="A29" i="1" s="1"/>
  <c r="A30" i="1" a="1"/>
  <c r="A30" i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2" i="1" a="1"/>
  <c r="A2" i="1" s="1"/>
  <c r="H47" i="1"/>
  <c r="D67" i="1"/>
  <c r="G67" i="1" s="1"/>
  <c r="D68" i="1"/>
  <c r="G68" i="1" s="1"/>
  <c r="D69" i="1"/>
  <c r="G69" i="1" s="1"/>
  <c r="D70" i="1"/>
  <c r="G70" i="1" s="1"/>
  <c r="D71" i="1"/>
  <c r="G71" i="1" s="1"/>
  <c r="D72" i="1"/>
  <c r="G72" i="1" s="1"/>
  <c r="D73" i="1"/>
  <c r="G73" i="1" s="1"/>
  <c r="D66" i="1"/>
  <c r="G66" i="1" s="1"/>
  <c r="D48" i="1"/>
  <c r="G48" i="1" s="1"/>
  <c r="D49" i="1"/>
  <c r="G49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58" i="1"/>
  <c r="G58" i="1" s="1"/>
  <c r="D59" i="1"/>
  <c r="G59" i="1" s="1"/>
  <c r="D60" i="1"/>
  <c r="G60" i="1" s="1"/>
  <c r="D61" i="1"/>
  <c r="G61" i="1" s="1"/>
  <c r="D46" i="1"/>
  <c r="J38" i="1"/>
  <c r="K38" i="1"/>
  <c r="J39" i="1"/>
  <c r="K39" i="1"/>
  <c r="J41" i="1"/>
  <c r="K41" i="1"/>
  <c r="H73" i="1"/>
  <c r="H72" i="1"/>
  <c r="H71" i="1"/>
  <c r="H70" i="1"/>
  <c r="H69" i="1"/>
  <c r="H68" i="1"/>
  <c r="H67" i="1"/>
  <c r="H6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J40" i="1" l="1"/>
  <c r="D47" i="1" s="1"/>
  <c r="G47" i="1" s="1"/>
  <c r="K40" i="1"/>
  <c r="G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<sst xmlns="http://schemas.openxmlformats.org/spreadsheetml/2006/main" count="286" uniqueCount="53">
  <si>
    <t>P.č.</t>
  </si>
  <si>
    <t>Meno</t>
  </si>
  <si>
    <t>Hra 1</t>
  </si>
  <si>
    <t>Hra 2</t>
  </si>
  <si>
    <t>Hra 3</t>
  </si>
  <si>
    <t>Hra 4</t>
  </si>
  <si>
    <t>Hra 5</t>
  </si>
  <si>
    <t>Hra 6</t>
  </si>
  <si>
    <t>Spolu</t>
  </si>
  <si>
    <t>Priemer</t>
  </si>
  <si>
    <t>Reg. číslo</t>
  </si>
  <si>
    <t>Prenos</t>
  </si>
  <si>
    <t>1. finálový krok</t>
  </si>
  <si>
    <t>2. finálový krok</t>
  </si>
  <si>
    <t>Kuziel František</t>
  </si>
  <si>
    <t>Hrušovský Šimon</t>
  </si>
  <si>
    <t>Hrušovský Matúš</t>
  </si>
  <si>
    <t>Šramková Kristína</t>
  </si>
  <si>
    <t>01509</t>
  </si>
  <si>
    <t>Orolín Pavol</t>
  </si>
  <si>
    <t>Garčár Alojz</t>
  </si>
  <si>
    <t>Katriňák Lukáš</t>
  </si>
  <si>
    <t>Juhás Filip</t>
  </si>
  <si>
    <t>Jánoš Daniel</t>
  </si>
  <si>
    <t>Jánošová Danka</t>
  </si>
  <si>
    <t>Novotná Alena</t>
  </si>
  <si>
    <t>Pavlikovský Vlado</t>
  </si>
  <si>
    <t>Zoričák Anton</t>
  </si>
  <si>
    <t>01456</t>
  </si>
  <si>
    <t>01318</t>
  </si>
  <si>
    <t>Kučera Jaroslav</t>
  </si>
  <si>
    <t>01508</t>
  </si>
  <si>
    <t>Anton Pavlik</t>
  </si>
  <si>
    <t>Plačko Vladimír</t>
  </si>
  <si>
    <t>01562</t>
  </si>
  <si>
    <t>00506</t>
  </si>
  <si>
    <t>01433</t>
  </si>
  <si>
    <t>01532</t>
  </si>
  <si>
    <t>01533</t>
  </si>
  <si>
    <t>00606</t>
  </si>
  <si>
    <t>00589</t>
  </si>
  <si>
    <t>00691</t>
  </si>
  <si>
    <t>01355</t>
  </si>
  <si>
    <t>00915</t>
  </si>
  <si>
    <t>01575</t>
  </si>
  <si>
    <t>Bryndza Martin</t>
  </si>
  <si>
    <t>Tencer Rudolf</t>
  </si>
  <si>
    <t>Bryndza Adam</t>
  </si>
  <si>
    <t>01669</t>
  </si>
  <si>
    <t>01723</t>
  </si>
  <si>
    <t>01722</t>
  </si>
  <si>
    <t>01731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</si>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</sst>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Verdana"/>
      <family val="2"/>
      <charset val="238"/>
    </font>
    <font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49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a" xfId="0" builtinId="0"/>
  </cellStyles>
  <dxfs count="49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KVALIFIKACIA5" displayName="KVALIFIKACIA5" ref="A1:K41" totalsRowShown="0">
  <autoFilter ref="A1:K41" xr:uid="{00000000-0009-0000-0100-000004000000}"/>
  <sortState xmlns:xlrd2="http://schemas.microsoft.com/office/spreadsheetml/2017/richdata2" ref="A2:K41">
    <sortCondition descending="1" ref="J1:J41"/>
  </sortState>
  <tableColumns count="11">
    <tableColumn id="1" xr3:uid="{00000000-0010-0000-0000-000001000000}" name="P.č." dataDxfId="48">
      <calculatedColumnFormula array="1">ROW()-ROW(KVALIFIKACIA5[#Headers])</calculatedColumnFormula>
    </tableColumn>
    <tableColumn id="2" xr3:uid="{00000000-0010-0000-0000-000002000000}" name="Reg. číslo"/>
    <tableColumn id="3" xr3:uid="{00000000-0010-0000-0000-000003000000}" name="Meno"/>
    <tableColumn id="4" xr3:uid="{00000000-0010-0000-0000-000004000000}" name="Hra 1"/>
    <tableColumn id="5" xr3:uid="{00000000-0010-0000-0000-000005000000}" name="Hra 2"/>
    <tableColumn id="6" xr3:uid="{00000000-0010-0000-0000-000006000000}" name="Hra 3"/>
    <tableColumn id="7" xr3:uid="{00000000-0010-0000-0000-000007000000}" name="Hra 4"/>
    <tableColumn id="8" xr3:uid="{00000000-0010-0000-0000-000008000000}" name="Hra 5"/>
    <tableColumn id="9" xr3:uid="{00000000-0010-0000-0000-000009000000}" name="Hra 6"/>
    <tableColumn id="10" xr3:uid="{00000000-0010-0000-0000-00000A000000}" name="Spolu">
      <calculatedColumnFormula>SUM(D2:I2)</calculatedColumnFormula>
    </tableColumn>
    <tableColumn id="11" xr3:uid="{00000000-0010-0000-0000-00000B000000}" name="Priemer" dataDxfId="47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FINALE_16" displayName="FINALE_16" ref="A45:H61" totalsRowShown="0">
  <autoFilter ref="A45:H61" xr:uid="{00000000-0009-0000-0100-000005000000}"/>
  <sortState xmlns:xlrd2="http://schemas.microsoft.com/office/spreadsheetml/2017/richdata2" ref="A46:H61">
    <sortCondition descending="1" ref="G45:G61"/>
  </sortState>
  <tableColumns count="8">
    <tableColumn id="1" xr3:uid="{00000000-0010-0000-0100-000001000000}" name="P.č." dataDxfId="46">
      <calculatedColumnFormula array="1">ROW()-ROW(FINALE_16[#Headers])</calculatedColumnFormula>
    </tableColumn>
    <tableColumn id="2" xr3:uid="{00000000-0010-0000-0100-000002000000}" name="Reg. číslo"/>
    <tableColumn id="3" xr3:uid="{00000000-0010-0000-0100-000003000000}" name="Meno"/>
    <tableColumn id="4" xr3:uid="{00000000-0010-0000-0100-000004000000}" name="Prenos">
      <calculatedColumnFormula>IFERROR(VLOOKUP(C46,KVALIFIKACIA5[[Meno]:[Spolu]],8,0),"")</calculatedColumnFormula>
    </tableColumn>
    <tableColumn id="5" xr3:uid="{00000000-0010-0000-0100-000005000000}" name="Hra 1"/>
    <tableColumn id="6" xr3:uid="{00000000-0010-0000-0100-000006000000}" name="Hra 2"/>
    <tableColumn id="7" xr3:uid="{00000000-0010-0000-0100-000007000000}" name="Spolu">
      <calculatedColumnFormula>SUM(D46:F46)</calculatedColumnFormula>
    </tableColumn>
    <tableColumn id="8" xr3:uid="{00000000-0010-0000-0100-000008000000}" name="Priemer" dataDxfId="45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NALE_27" displayName="FINALE_27" ref="A65:H73" totalsRowShown="0">
  <autoFilter ref="A65:H73" xr:uid="{00000000-0009-0000-0100-000006000000}"/>
  <sortState xmlns:xlrd2="http://schemas.microsoft.com/office/spreadsheetml/2017/richdata2" ref="A66:H73">
    <sortCondition descending="1" ref="G65:G73"/>
  </sortState>
  <tableColumns count="8">
    <tableColumn id="1" xr3:uid="{00000000-0010-0000-0200-000001000000}" name="P.č." dataDxfId="44">
      <calculatedColumnFormula array="1">ROW()-ROW(FINALE_27[#Headers])</calculatedColumnFormula>
    </tableColumn>
    <tableColumn id="2" xr3:uid="{00000000-0010-0000-0200-000002000000}" name="Reg. číslo"/>
    <tableColumn id="3" xr3:uid="{00000000-0010-0000-0200-000003000000}" name="Meno"/>
    <tableColumn id="4" xr3:uid="{00000000-0010-0000-0200-000004000000}" name="Prenos" dataDxfId="43">
      <calculatedColumnFormula>IFERROR(VLOOKUP(C66,FINALE_16[[Meno]:[Spolu]],5,0),"")</calculatedColumnFormula>
    </tableColumn>
    <tableColumn id="5" xr3:uid="{00000000-0010-0000-0200-000005000000}" name="Hra 1"/>
    <tableColumn id="6" xr3:uid="{00000000-0010-0000-0200-000006000000}" name="Hra 2"/>
    <tableColumn id="7" xr3:uid="{00000000-0010-0000-0200-000007000000}" name="Spolu">
      <calculatedColumnFormula>SUM(D66:F66)</calculatedColumnFormula>
    </tableColumn>
    <tableColumn id="8" xr3:uid="{00000000-0010-0000-0200-000008000000}" name="Priemer" dataDxfId="42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KVALIFIKACIA8" displayName="KVALIFIKACIA8" ref="A1:K41" totalsRowShown="0">
  <autoFilter ref="A1:K41" xr:uid="{00000000-0009-0000-0100-000007000000}"/>
  <sortState xmlns:xlrd2="http://schemas.microsoft.com/office/spreadsheetml/2017/richdata2" ref="A2:K41">
    <sortCondition descending="1" ref="J1:J41"/>
  </sortState>
  <tableColumns count="11">
    <tableColumn id="1" xr3:uid="{00000000-0010-0000-0300-000001000000}" name="P.č." dataDxfId="41">
      <calculatedColumnFormula array="1">ROW()-ROW(KVALIFIKACIA8[#Headers])</calculatedColumnFormula>
    </tableColumn>
    <tableColumn id="2" xr3:uid="{00000000-0010-0000-0300-000002000000}" name="Reg. číslo"/>
    <tableColumn id="3" xr3:uid="{00000000-0010-0000-0300-000003000000}" name="Meno"/>
    <tableColumn id="4" xr3:uid="{00000000-0010-0000-0300-000004000000}" name="Hra 1"/>
    <tableColumn id="5" xr3:uid="{00000000-0010-0000-0300-000005000000}" name="Hra 2"/>
    <tableColumn id="6" xr3:uid="{00000000-0010-0000-0300-000006000000}" name="Hra 3"/>
    <tableColumn id="7" xr3:uid="{00000000-0010-0000-0300-000007000000}" name="Hra 4"/>
    <tableColumn id="8" xr3:uid="{00000000-0010-0000-0300-000008000000}" name="Hra 5"/>
    <tableColumn id="9" xr3:uid="{00000000-0010-0000-0300-000009000000}" name="Hra 6"/>
    <tableColumn id="10" xr3:uid="{00000000-0010-0000-0300-00000A000000}" name="Spolu">
      <calculatedColumnFormula>SUM(D2:I2)</calculatedColumnFormula>
    </tableColumn>
    <tableColumn id="11" xr3:uid="{00000000-0010-0000-0300-00000B000000}" name="Priemer" dataDxfId="40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FINALE_19" displayName="FINALE_19" ref="A45:H61" totalsRowShown="0">
  <autoFilter ref="A45:H61" xr:uid="{00000000-0009-0000-0100-000008000000}"/>
  <sortState xmlns:xlrd2="http://schemas.microsoft.com/office/spreadsheetml/2017/richdata2" ref="A46:H61">
    <sortCondition descending="1" ref="G45:G61"/>
  </sortState>
  <tableColumns count="8">
    <tableColumn id="1" xr3:uid="{00000000-0010-0000-0400-000001000000}" name="P.č." dataDxfId="39">
      <calculatedColumnFormula array="1">ROW()-ROW(FINALE_19[#Headers])</calculatedColumnFormula>
    </tableColumn>
    <tableColumn id="2" xr3:uid="{00000000-0010-0000-0400-000002000000}" name="Reg. číslo"/>
    <tableColumn id="3" xr3:uid="{00000000-0010-0000-0400-000003000000}" name="Meno"/>
    <tableColumn id="4" xr3:uid="{00000000-0010-0000-0400-000004000000}" name="Prenos">
      <calculatedColumnFormula>IFERROR(VLOOKUP(C46,KVALIFIKACIA8[[Meno]:[Spolu]],8,0),"")</calculatedColumnFormula>
    </tableColumn>
    <tableColumn id="5" xr3:uid="{00000000-0010-0000-0400-000005000000}" name="Hra 1"/>
    <tableColumn id="6" xr3:uid="{00000000-0010-0000-0400-000006000000}" name="Hra 2"/>
    <tableColumn id="7" xr3:uid="{00000000-0010-0000-0400-000007000000}" name="Spolu">
      <calculatedColumnFormula>SUM(D46:F46)</calculatedColumnFormula>
    </tableColumn>
    <tableColumn id="8" xr3:uid="{00000000-0010-0000-0400-000008000000}" name="Priemer" dataDxfId="38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FINALE_210" displayName="FINALE_210" ref="A65:H73" totalsRowShown="0">
  <autoFilter ref="A65:H73" xr:uid="{00000000-0009-0000-0100-000009000000}"/>
  <sortState xmlns:xlrd2="http://schemas.microsoft.com/office/spreadsheetml/2017/richdata2" ref="A66:H73">
    <sortCondition descending="1" ref="G65:G73"/>
  </sortState>
  <tableColumns count="8">
    <tableColumn id="1" xr3:uid="{00000000-0010-0000-0500-000001000000}" name="P.č." dataDxfId="37">
      <calculatedColumnFormula array="1">ROW()-ROW(FINALE_210[#Headers])</calculatedColumnFormula>
    </tableColumn>
    <tableColumn id="2" xr3:uid="{00000000-0010-0000-0500-000002000000}" name="Reg. číslo"/>
    <tableColumn id="3" xr3:uid="{00000000-0010-0000-0500-000003000000}" name="Meno"/>
    <tableColumn id="4" xr3:uid="{00000000-0010-0000-0500-000004000000}" name="Prenos" dataDxfId="36">
      <calculatedColumnFormula>IFERROR(VLOOKUP(C66,FINALE_19[[Meno]:[Spolu]],5,0),"")</calculatedColumnFormula>
    </tableColumn>
    <tableColumn id="5" xr3:uid="{00000000-0010-0000-0500-000005000000}" name="Hra 1"/>
    <tableColumn id="6" xr3:uid="{00000000-0010-0000-0500-000006000000}" name="Hra 2"/>
    <tableColumn id="7" xr3:uid="{00000000-0010-0000-0500-000007000000}" name="Spolu">
      <calculatedColumnFormula>SUM(D66:F66)</calculatedColumnFormula>
    </tableColumn>
    <tableColumn id="8" xr3:uid="{00000000-0010-0000-0500-000008000000}" name="Priemer" dataDxfId="35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KVALIFIKACIA11" displayName="KVALIFIKACIA11" ref="A1:K41" totalsRowShown="0">
  <autoFilter ref="A1:K41" xr:uid="{00000000-0009-0000-0100-00000A000000}"/>
  <sortState xmlns:xlrd2="http://schemas.microsoft.com/office/spreadsheetml/2017/richdata2" ref="A2:K41">
    <sortCondition descending="1" ref="J1:J41"/>
  </sortState>
  <tableColumns count="11">
    <tableColumn id="1" xr3:uid="{00000000-0010-0000-0600-000001000000}" name="P.č." dataDxfId="34">
      <calculatedColumnFormula array="1">ROW()-ROW(KVALIFIKACIA11[#Headers])</calculatedColumnFormula>
    </tableColumn>
    <tableColumn id="2" xr3:uid="{00000000-0010-0000-0600-000002000000}" name="Reg. číslo"/>
    <tableColumn id="3" xr3:uid="{00000000-0010-0000-0600-000003000000}" name="Meno"/>
    <tableColumn id="4" xr3:uid="{00000000-0010-0000-0600-000004000000}" name="Hra 1"/>
    <tableColumn id="5" xr3:uid="{00000000-0010-0000-0600-000005000000}" name="Hra 2"/>
    <tableColumn id="6" xr3:uid="{00000000-0010-0000-0600-000006000000}" name="Hra 3"/>
    <tableColumn id="7" xr3:uid="{00000000-0010-0000-0600-000007000000}" name="Hra 4"/>
    <tableColumn id="8" xr3:uid="{00000000-0010-0000-0600-000008000000}" name="Hra 5"/>
    <tableColumn id="9" xr3:uid="{00000000-0010-0000-0600-000009000000}" name="Hra 6"/>
    <tableColumn id="10" xr3:uid="{00000000-0010-0000-0600-00000A000000}" name="Spolu">
      <calculatedColumnFormula>SUM(D2:I2)</calculatedColumnFormula>
    </tableColumn>
    <tableColumn id="11" xr3:uid="{00000000-0010-0000-0600-00000B000000}" name="Priemer" dataDxfId="33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FINALE_112" displayName="FINALE_112" ref="A45:H61" totalsRowShown="0">
  <autoFilter ref="A45:H61" xr:uid="{00000000-0009-0000-0100-00000B000000}"/>
  <tableColumns count="8">
    <tableColumn id="1" xr3:uid="{00000000-0010-0000-0700-000001000000}" name="P.č." dataDxfId="32">
      <calculatedColumnFormula array="1">ROW()-ROW(FINALE_112[#Headers])</calculatedColumnFormula>
    </tableColumn>
    <tableColumn id="2" xr3:uid="{00000000-0010-0000-0700-000002000000}" name="Reg. číslo"/>
    <tableColumn id="3" xr3:uid="{00000000-0010-0000-0700-000003000000}" name="Meno"/>
    <tableColumn id="4" xr3:uid="{00000000-0010-0000-0700-000004000000}" name="Prenos">
      <calculatedColumnFormula>IFERROR(VLOOKUP(C46,KVALIFIKACIA11[[Meno]:[Spolu]],8,0),"")</calculatedColumnFormula>
    </tableColumn>
    <tableColumn id="5" xr3:uid="{00000000-0010-0000-0700-000005000000}" name="Hra 1"/>
    <tableColumn id="6" xr3:uid="{00000000-0010-0000-0700-000006000000}" name="Hra 2"/>
    <tableColumn id="7" xr3:uid="{00000000-0010-0000-0700-000007000000}" name="Spolu">
      <calculatedColumnFormula>SUM(D46:F46)</calculatedColumnFormula>
    </tableColumn>
    <tableColumn id="8" xr3:uid="{00000000-0010-0000-0700-000008000000}" name="Priemer" dataDxfId="31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FINALE_213" displayName="FINALE_213" ref="A65:H73" totalsRowShown="0">
  <autoFilter ref="A65:H73" xr:uid="{00000000-0009-0000-0100-00000C000000}"/>
  <tableColumns count="8">
    <tableColumn id="1" xr3:uid="{00000000-0010-0000-0800-000001000000}" name="P.č." dataDxfId="30">
      <calculatedColumnFormula array="1">ROW()-ROW(FINALE_213[#Headers])</calculatedColumnFormula>
    </tableColumn>
    <tableColumn id="2" xr3:uid="{00000000-0010-0000-0800-000002000000}" name="Reg. číslo"/>
    <tableColumn id="3" xr3:uid="{00000000-0010-0000-0800-000003000000}" name="Meno"/>
    <tableColumn id="4" xr3:uid="{00000000-0010-0000-0800-000004000000}" name="Prenos" dataDxfId="29">
      <calculatedColumnFormula>IFERROR(VLOOKUP(C66,FINALE_112[[Meno]:[Spolu]],5,0),"")</calculatedColumnFormula>
    </tableColumn>
    <tableColumn id="5" xr3:uid="{00000000-0010-0000-0800-000005000000}" name="Hra 1"/>
    <tableColumn id="6" xr3:uid="{00000000-0010-0000-0800-000006000000}" name="Hra 2"/>
    <tableColumn id="7" xr3:uid="{00000000-0010-0000-0800-000007000000}" name="Spolu">
      <calculatedColumnFormula>SUM(D66:F66)</calculatedColumnFormula>
    </tableColumn>
    <tableColumn id="8" xr3:uid="{00000000-0010-0000-0800-000008000000}" name="Priemer" dataDxfId="28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KVALIFIKACIA1114" displayName="KVALIFIKACIA1114" ref="A1:K41" totalsRowShown="0">
  <autoFilter ref="A1:K41" xr:uid="{00000000-0009-0000-0100-00000D000000}"/>
  <tableColumns count="11">
    <tableColumn id="1" xr3:uid="{00000000-0010-0000-0900-000001000000}" name="P.č." dataDxfId="27">
      <calculatedColumnFormula array="1">ROW()-ROW(KVALIFIKACIA1114[#Headers])</calculatedColumnFormula>
    </tableColumn>
    <tableColumn id="2" xr3:uid="{00000000-0010-0000-0900-000002000000}" name="Reg. číslo"/>
    <tableColumn id="3" xr3:uid="{00000000-0010-0000-0900-000003000000}" name="Meno"/>
    <tableColumn id="4" xr3:uid="{00000000-0010-0000-0900-000004000000}" name="Hra 1"/>
    <tableColumn id="5" xr3:uid="{00000000-0010-0000-0900-000005000000}" name="Hra 2"/>
    <tableColumn id="6" xr3:uid="{00000000-0010-0000-0900-000006000000}" name="Hra 3"/>
    <tableColumn id="7" xr3:uid="{00000000-0010-0000-0900-000007000000}" name="Hra 4"/>
    <tableColumn id="8" xr3:uid="{00000000-0010-0000-0900-000008000000}" name="Hra 5"/>
    <tableColumn id="9" xr3:uid="{00000000-0010-0000-0900-000009000000}" name="Hra 6"/>
    <tableColumn id="10" xr3:uid="{00000000-0010-0000-0900-00000A000000}" name="Spolu">
      <calculatedColumnFormula>SUM(D2:I2)</calculatedColumnFormula>
    </tableColumn>
    <tableColumn id="11" xr3:uid="{00000000-0010-0000-0900-00000B000000}" name="Priemer" dataDxfId="26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FINALE_11215" displayName="FINALE_11215" ref="A45:H61" totalsRowShown="0">
  <autoFilter ref="A45:H61" xr:uid="{00000000-0009-0000-0100-00000E000000}"/>
  <tableColumns count="8">
    <tableColumn id="1" xr3:uid="{00000000-0010-0000-0A00-000001000000}" name="P.č." dataDxfId="25">
      <calculatedColumnFormula array="1">ROW()-ROW(FINALE_11215[#Headers])</calculatedColumnFormula>
    </tableColumn>
    <tableColumn id="2" xr3:uid="{00000000-0010-0000-0A00-000002000000}" name="Reg. číslo"/>
    <tableColumn id="3" xr3:uid="{00000000-0010-0000-0A00-000003000000}" name="Meno"/>
    <tableColumn id="4" xr3:uid="{00000000-0010-0000-0A00-000004000000}" name="Prenos">
      <calculatedColumnFormula>IFERROR(VLOOKUP(C46,KVALIFIKACIA1114[[Meno]:[Spolu]],8,0),"")</calculatedColumnFormula>
    </tableColumn>
    <tableColumn id="5" xr3:uid="{00000000-0010-0000-0A00-000005000000}" name="Hra 1"/>
    <tableColumn id="6" xr3:uid="{00000000-0010-0000-0A00-000006000000}" name="Hra 2"/>
    <tableColumn id="7" xr3:uid="{00000000-0010-0000-0A00-000007000000}" name="Spolu">
      <calculatedColumnFormula>SUM(D46:F46)</calculatedColumnFormula>
    </tableColumn>
    <tableColumn id="8" xr3:uid="{00000000-0010-0000-0A00-000008000000}" name="Priemer" dataDxfId="24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FINALE_21316" displayName="FINALE_21316" ref="A65:H73" totalsRowShown="0">
  <autoFilter ref="A65:H73" xr:uid="{00000000-0009-0000-0100-00000F000000}"/>
  <tableColumns count="8">
    <tableColumn id="1" xr3:uid="{00000000-0010-0000-0B00-000001000000}" name="P.č." dataDxfId="23">
      <calculatedColumnFormula array="1">ROW()-ROW(FINALE_21316[#Headers])</calculatedColumnFormula>
    </tableColumn>
    <tableColumn id="2" xr3:uid="{00000000-0010-0000-0B00-000002000000}" name="Reg. číslo"/>
    <tableColumn id="3" xr3:uid="{00000000-0010-0000-0B00-000003000000}" name="Meno"/>
    <tableColumn id="4" xr3:uid="{00000000-0010-0000-0B00-000004000000}" name="Prenos" dataDxfId="22">
      <calculatedColumnFormula>IFERROR(VLOOKUP(C66,FINALE_11215[[Meno]:[Spolu]],5,0),"")</calculatedColumnFormula>
    </tableColumn>
    <tableColumn id="5" xr3:uid="{00000000-0010-0000-0B00-000005000000}" name="Hra 1"/>
    <tableColumn id="6" xr3:uid="{00000000-0010-0000-0B00-000006000000}" name="Hra 2"/>
    <tableColumn id="7" xr3:uid="{00000000-0010-0000-0B00-000007000000}" name="Spolu">
      <calculatedColumnFormula>SUM(D66:F66)</calculatedColumnFormula>
    </tableColumn>
    <tableColumn id="8" xr3:uid="{00000000-0010-0000-0B00-000008000000}" name="Priemer" dataDxfId="21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KVALIFIKACIA1117" displayName="KVALIFIKACIA1117" ref="A1:K41" totalsRowShown="0">
  <autoFilter ref="A1:K41" xr:uid="{00000000-0009-0000-0100-000010000000}"/>
  <tableColumns count="11">
    <tableColumn id="1" xr3:uid="{00000000-0010-0000-0C00-000001000000}" name="P.č." dataDxfId="20">
      <calculatedColumnFormula array="1">ROW()-ROW(KVALIFIKACIA1117[#Headers])</calculatedColumnFormula>
    </tableColumn>
    <tableColumn id="2" xr3:uid="{00000000-0010-0000-0C00-000002000000}" name="Reg. číslo"/>
    <tableColumn id="3" xr3:uid="{00000000-0010-0000-0C00-000003000000}" name="Meno"/>
    <tableColumn id="4" xr3:uid="{00000000-0010-0000-0C00-000004000000}" name="Hra 1"/>
    <tableColumn id="5" xr3:uid="{00000000-0010-0000-0C00-000005000000}" name="Hra 2"/>
    <tableColumn id="6" xr3:uid="{00000000-0010-0000-0C00-000006000000}" name="Hra 3"/>
    <tableColumn id="7" xr3:uid="{00000000-0010-0000-0C00-000007000000}" name="Hra 4"/>
    <tableColumn id="8" xr3:uid="{00000000-0010-0000-0C00-000008000000}" name="Hra 5"/>
    <tableColumn id="9" xr3:uid="{00000000-0010-0000-0C00-000009000000}" name="Hra 6"/>
    <tableColumn id="10" xr3:uid="{00000000-0010-0000-0C00-00000A000000}" name="Spolu">
      <calculatedColumnFormula>SUM(D2:I2)</calculatedColumnFormula>
    </tableColumn>
    <tableColumn id="11" xr3:uid="{00000000-0010-0000-0C00-00000B000000}" name="Priemer" dataDxfId="19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FINALE_11218" displayName="FINALE_11218" ref="A45:H61" totalsRowShown="0">
  <autoFilter ref="A45:H61" xr:uid="{00000000-0009-0000-0100-000011000000}"/>
  <tableColumns count="8">
    <tableColumn id="1" xr3:uid="{00000000-0010-0000-0D00-000001000000}" name="P.č." dataDxfId="18">
      <calculatedColumnFormula array="1">ROW()-ROW(FINALE_11218[#Headers])</calculatedColumnFormula>
    </tableColumn>
    <tableColumn id="2" xr3:uid="{00000000-0010-0000-0D00-000002000000}" name="Reg. číslo"/>
    <tableColumn id="3" xr3:uid="{00000000-0010-0000-0D00-000003000000}" name="Meno"/>
    <tableColumn id="4" xr3:uid="{00000000-0010-0000-0D00-000004000000}" name="Prenos">
      <calculatedColumnFormula>IFERROR(VLOOKUP(C46,KVALIFIKACIA1117[[Meno]:[Spolu]],8,0),"")</calculatedColumnFormula>
    </tableColumn>
    <tableColumn id="5" xr3:uid="{00000000-0010-0000-0D00-000005000000}" name="Hra 1"/>
    <tableColumn id="6" xr3:uid="{00000000-0010-0000-0D00-000006000000}" name="Hra 2"/>
    <tableColumn id="7" xr3:uid="{00000000-0010-0000-0D00-000007000000}" name="Spolu">
      <calculatedColumnFormula>SUM(D46:F46)</calculatedColumnFormula>
    </tableColumn>
    <tableColumn id="8" xr3:uid="{00000000-0010-0000-0D00-000008000000}" name="Priemer" dataDxfId="17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FINALE_21319" displayName="FINALE_21319" ref="A65:H73" totalsRowShown="0">
  <autoFilter ref="A65:H73" xr:uid="{00000000-0009-0000-0100-000012000000}"/>
  <tableColumns count="8">
    <tableColumn id="1" xr3:uid="{00000000-0010-0000-0E00-000001000000}" name="P.č." dataDxfId="16">
      <calculatedColumnFormula array="1">ROW()-ROW(FINALE_21319[#Headers])</calculatedColumnFormula>
    </tableColumn>
    <tableColumn id="2" xr3:uid="{00000000-0010-0000-0E00-000002000000}" name="Reg. číslo"/>
    <tableColumn id="3" xr3:uid="{00000000-0010-0000-0E00-000003000000}" name="Meno"/>
    <tableColumn id="4" xr3:uid="{00000000-0010-0000-0E00-000004000000}" name="Prenos" dataDxfId="15">
      <calculatedColumnFormula>IFERROR(VLOOKUP(C66,FINALE_11218[[Meno]:[Spolu]],5,0),"")</calculatedColumnFormula>
    </tableColumn>
    <tableColumn id="5" xr3:uid="{00000000-0010-0000-0E00-000005000000}" name="Hra 1"/>
    <tableColumn id="6" xr3:uid="{00000000-0010-0000-0E00-000006000000}" name="Hra 2"/>
    <tableColumn id="7" xr3:uid="{00000000-0010-0000-0E00-000007000000}" name="Spolu">
      <calculatedColumnFormula>SUM(D66:F66)</calculatedColumnFormula>
    </tableColumn>
    <tableColumn id="8" xr3:uid="{00000000-0010-0000-0E00-000008000000}" name="Priemer" dataDxfId="14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KVALIFIKACIA1120" displayName="KVALIFIKACIA1120" ref="A1:K41" totalsRowShown="0">
  <autoFilter ref="A1:K41" xr:uid="{00000000-0009-0000-0100-000013000000}"/>
  <tableColumns count="11">
    <tableColumn id="1" xr3:uid="{00000000-0010-0000-0F00-000001000000}" name="P.č." dataDxfId="13">
      <calculatedColumnFormula array="1">ROW()-ROW(KVALIFIKACIA1120[#Headers])</calculatedColumnFormula>
    </tableColumn>
    <tableColumn id="2" xr3:uid="{00000000-0010-0000-0F00-000002000000}" name="Reg. číslo"/>
    <tableColumn id="3" xr3:uid="{00000000-0010-0000-0F00-000003000000}" name="Meno"/>
    <tableColumn id="4" xr3:uid="{00000000-0010-0000-0F00-000004000000}" name="Hra 1"/>
    <tableColumn id="5" xr3:uid="{00000000-0010-0000-0F00-000005000000}" name="Hra 2"/>
    <tableColumn id="6" xr3:uid="{00000000-0010-0000-0F00-000006000000}" name="Hra 3"/>
    <tableColumn id="7" xr3:uid="{00000000-0010-0000-0F00-000007000000}" name="Hra 4"/>
    <tableColumn id="8" xr3:uid="{00000000-0010-0000-0F00-000008000000}" name="Hra 5"/>
    <tableColumn id="9" xr3:uid="{00000000-0010-0000-0F00-000009000000}" name="Hra 6"/>
    <tableColumn id="10" xr3:uid="{00000000-0010-0000-0F00-00000A000000}" name="Spolu">
      <calculatedColumnFormula>SUM(D2:I2)</calculatedColumnFormula>
    </tableColumn>
    <tableColumn id="11" xr3:uid="{00000000-0010-0000-0F00-00000B000000}" name="Priemer" dataDxfId="12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FINALE_11221" displayName="FINALE_11221" ref="A45:H61" totalsRowShown="0">
  <autoFilter ref="A45:H61" xr:uid="{00000000-0009-0000-0100-000014000000}"/>
  <tableColumns count="8">
    <tableColumn id="1" xr3:uid="{00000000-0010-0000-1000-000001000000}" name="P.č." dataDxfId="11">
      <calculatedColumnFormula array="1">ROW()-ROW(FINALE_11221[#Headers])</calculatedColumnFormula>
    </tableColumn>
    <tableColumn id="2" xr3:uid="{00000000-0010-0000-1000-000002000000}" name="Reg. číslo"/>
    <tableColumn id="3" xr3:uid="{00000000-0010-0000-1000-000003000000}" name="Meno"/>
    <tableColumn id="4" xr3:uid="{00000000-0010-0000-1000-000004000000}" name="Prenos">
      <calculatedColumnFormula>IFERROR(VLOOKUP(C46,KVALIFIKACIA1120[[Meno]:[Spolu]],8,0),"")</calculatedColumnFormula>
    </tableColumn>
    <tableColumn id="5" xr3:uid="{00000000-0010-0000-1000-000005000000}" name="Hra 1"/>
    <tableColumn id="6" xr3:uid="{00000000-0010-0000-1000-000006000000}" name="Hra 2"/>
    <tableColumn id="7" xr3:uid="{00000000-0010-0000-1000-000007000000}" name="Spolu">
      <calculatedColumnFormula>SUM(D46:F46)</calculatedColumnFormula>
    </tableColumn>
    <tableColumn id="8" xr3:uid="{00000000-0010-0000-1000-000008000000}" name="Priemer" dataDxfId="10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FINALE_21322" displayName="FINALE_21322" ref="A65:H73" totalsRowShown="0">
  <autoFilter ref="A65:H73" xr:uid="{00000000-0009-0000-0100-000015000000}"/>
  <tableColumns count="8">
    <tableColumn id="1" xr3:uid="{00000000-0010-0000-1100-000001000000}" name="P.č." dataDxfId="9">
      <calculatedColumnFormula array="1">ROW()-ROW(FINALE_21322[#Headers])</calculatedColumnFormula>
    </tableColumn>
    <tableColumn id="2" xr3:uid="{00000000-0010-0000-1100-000002000000}" name="Reg. číslo"/>
    <tableColumn id="3" xr3:uid="{00000000-0010-0000-1100-000003000000}" name="Meno"/>
    <tableColumn id="4" xr3:uid="{00000000-0010-0000-1100-000004000000}" name="Prenos" dataDxfId="8">
      <calculatedColumnFormula>IFERROR(VLOOKUP(C66,FINALE_11221[[Meno]:[Spolu]],5,0),"")</calculatedColumnFormula>
    </tableColumn>
    <tableColumn id="5" xr3:uid="{00000000-0010-0000-1100-000005000000}" name="Hra 1"/>
    <tableColumn id="6" xr3:uid="{00000000-0010-0000-1100-000006000000}" name="Hra 2"/>
    <tableColumn id="7" xr3:uid="{00000000-0010-0000-1100-000007000000}" name="Spolu">
      <calculatedColumnFormula>SUM(D66:F66)</calculatedColumnFormula>
    </tableColumn>
    <tableColumn id="8" xr3:uid="{00000000-0010-0000-1100-000008000000}" name="Priemer" dataDxfId="7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KVALIFIKACIA" displayName="KVALIFIKACIA" ref="A1:K41" totalsRowShown="0">
  <autoFilter ref="A1:K41" xr:uid="{00000000-0009-0000-0100-000001000000}"/>
  <tableColumns count="11">
    <tableColumn id="1" xr3:uid="{00000000-0010-0000-1200-000001000000}" name="P.č." dataDxfId="6">
      <calculatedColumnFormula array="1">ROW()-ROW(KVALIFIKACIA[#Headers])</calculatedColumnFormula>
    </tableColumn>
    <tableColumn id="2" xr3:uid="{00000000-0010-0000-1200-000002000000}" name="Reg. číslo"/>
    <tableColumn id="3" xr3:uid="{00000000-0010-0000-1200-000003000000}" name="Meno"/>
    <tableColumn id="4" xr3:uid="{00000000-0010-0000-1200-000004000000}" name="Hra 1"/>
    <tableColumn id="5" xr3:uid="{00000000-0010-0000-1200-000005000000}" name="Hra 2"/>
    <tableColumn id="6" xr3:uid="{00000000-0010-0000-1200-000006000000}" name="Hra 3"/>
    <tableColumn id="7" xr3:uid="{00000000-0010-0000-1200-000007000000}" name="Hra 4"/>
    <tableColumn id="8" xr3:uid="{00000000-0010-0000-1200-000008000000}" name="Hra 5"/>
    <tableColumn id="9" xr3:uid="{00000000-0010-0000-1200-000009000000}" name="Hra 6"/>
    <tableColumn id="10" xr3:uid="{00000000-0010-0000-1200-00000A000000}" name="Spolu">
      <calculatedColumnFormula>SUM(D2:I2)</calculatedColumnFormula>
    </tableColumn>
    <tableColumn id="11" xr3:uid="{00000000-0010-0000-1200-00000B000000}" name="Priemer" dataDxfId="5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FINALE_1" displayName="FINALE_1" ref="A45:H61" totalsRowShown="0">
  <autoFilter ref="A45:H61" xr:uid="{00000000-0009-0000-0100-000002000000}"/>
  <tableColumns count="8">
    <tableColumn id="1" xr3:uid="{00000000-0010-0000-1300-000001000000}" name="P.č." dataDxfId="4">
      <calculatedColumnFormula array="1">ROW()-ROW(FINALE_1[#Headers])</calculatedColumnFormula>
    </tableColumn>
    <tableColumn id="2" xr3:uid="{00000000-0010-0000-1300-000002000000}" name="Reg. číslo"/>
    <tableColumn id="3" xr3:uid="{00000000-0010-0000-1300-000003000000}" name="Meno"/>
    <tableColumn id="4" xr3:uid="{00000000-0010-0000-1300-000004000000}" name="Prenos">
      <calculatedColumnFormula>IFERROR(VLOOKUP(C46,KVALIFIKACIA[[Meno]:[Spolu]],8,0),"")</calculatedColumnFormula>
    </tableColumn>
    <tableColumn id="5" xr3:uid="{00000000-0010-0000-1300-000005000000}" name="Hra 1"/>
    <tableColumn id="6" xr3:uid="{00000000-0010-0000-1300-000006000000}" name="Hra 2"/>
    <tableColumn id="7" xr3:uid="{00000000-0010-0000-1300-000007000000}" name="Spolu">
      <calculatedColumnFormula>SUM(D46:F46)</calculatedColumnFormula>
    </tableColumn>
    <tableColumn id="8" xr3:uid="{00000000-0010-0000-1300-000008000000}" name="Priemer" dataDxfId="3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4000000}" name="FINALE_2" displayName="FINALE_2" ref="A65:H73" totalsRowShown="0">
  <autoFilter ref="A65:H73" xr:uid="{00000000-0009-0000-0100-000003000000}"/>
  <tableColumns count="8">
    <tableColumn id="1" xr3:uid="{00000000-0010-0000-1400-000001000000}" name="P.č." dataDxfId="2">
      <calculatedColumnFormula array="1">ROW()-ROW(FINALE_2[#Headers])</calculatedColumnFormula>
    </tableColumn>
    <tableColumn id="2" xr3:uid="{00000000-0010-0000-1400-000002000000}" name="Reg. číslo"/>
    <tableColumn id="3" xr3:uid="{00000000-0010-0000-1400-000003000000}" name="Meno"/>
    <tableColumn id="4" xr3:uid="{00000000-0010-0000-1400-000004000000}" name="Prenos" dataDxfId="1">
      <calculatedColumnFormula>IFERROR(VLOOKUP(C66,FINALE_1[[Meno]:[Spolu]],5,0),"")</calculatedColumnFormula>
    </tableColumn>
    <tableColumn id="5" xr3:uid="{00000000-0010-0000-1400-000005000000}" name="Hra 1"/>
    <tableColumn id="6" xr3:uid="{00000000-0010-0000-1400-000006000000}" name="Hra 2"/>
    <tableColumn id="7" xr3:uid="{00000000-0010-0000-1400-000007000000}" name="Spolu">
      <calculatedColumnFormula>SUM(D66:F66)</calculatedColumnFormula>
    </tableColumn>
    <tableColumn id="8" xr3:uid="{00000000-0010-0000-1400-000008000000}" name="Priemer" dataDxfId="0">
      <calculatedColumnFormula>IFERROR(ROUND(AVERAGE(E66:F66),2),0)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5.vml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vmlDrawing" Target="../drawings/vmlDrawing6.vml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vmlDrawing" Target="../drawings/vmlDrawing7.vml"/><Relationship Id="rId4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PageLayoutView="138" workbookViewId="0">
      <selection activeCell="B47" sqref="B47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ROW()-ROW(KVALIFIKACIA5[#Headers])</f>
        <v>1</v>
      </c>
      <c r="B2" s="5" t="s">
        <v>36</v>
      </c>
      <c r="C2" t="s">
        <v>15</v>
      </c>
      <c r="D2">
        <v>267</v>
      </c>
      <c r="E2">
        <v>233</v>
      </c>
      <c r="F2">
        <v>252</v>
      </c>
      <c r="G2">
        <v>238</v>
      </c>
      <c r="H2">
        <v>267</v>
      </c>
      <c r="I2">
        <v>217</v>
      </c>
      <c r="J2">
        <f t="shared" ref="J2:J41" si="0">SUM(D2:I2)</f>
        <v>1474</v>
      </c>
      <c r="K2" s="2">
        <f t="shared" ref="K2:K41" si="1">IFERROR(ROUND(AVERAGE(D2:I2),2),0)</f>
        <v>245.67</v>
      </c>
    </row>
    <row r="3" spans="1:11" x14ac:dyDescent="0.2">
      <c r="A3" s="1" cm="1">
        <f t="array" ref="A3">ROW()-ROW(KVALIFIKACIA5[#Headers])</f>
        <v>2</v>
      </c>
      <c r="B3" s="5" t="s">
        <v>29</v>
      </c>
      <c r="C3" t="s">
        <v>23</v>
      </c>
      <c r="D3">
        <v>190</v>
      </c>
      <c r="E3">
        <v>194</v>
      </c>
      <c r="F3">
        <v>207</v>
      </c>
      <c r="G3">
        <v>243</v>
      </c>
      <c r="H3">
        <v>263</v>
      </c>
      <c r="I3">
        <v>225</v>
      </c>
      <c r="J3">
        <f t="shared" si="0"/>
        <v>1322</v>
      </c>
      <c r="K3" s="2">
        <f t="shared" si="1"/>
        <v>220.33</v>
      </c>
    </row>
    <row r="4" spans="1:11" x14ac:dyDescent="0.2">
      <c r="A4" s="1" cm="1">
        <f t="array" ref="A4">ROW()-ROW(KVALIFIKACIA5[#Headers])</f>
        <v>3</v>
      </c>
      <c r="B4" s="3" t="s">
        <v>28</v>
      </c>
      <c r="C4" t="s">
        <v>21</v>
      </c>
      <c r="D4">
        <v>245</v>
      </c>
      <c r="E4">
        <v>262</v>
      </c>
      <c r="F4">
        <v>216</v>
      </c>
      <c r="G4">
        <v>228</v>
      </c>
      <c r="H4">
        <v>169</v>
      </c>
      <c r="I4">
        <v>176</v>
      </c>
      <c r="J4">
        <f t="shared" si="0"/>
        <v>1296</v>
      </c>
      <c r="K4" s="2">
        <f t="shared" si="1"/>
        <v>216</v>
      </c>
    </row>
    <row r="5" spans="1:11" x14ac:dyDescent="0.2">
      <c r="A5" s="1" cm="1">
        <f t="array" ref="A5">ROW()-ROW(KVALIFIKACIA5[#Headers])</f>
        <v>4</v>
      </c>
      <c r="B5" s="3" t="s">
        <v>34</v>
      </c>
      <c r="C5" t="s">
        <v>22</v>
      </c>
      <c r="D5">
        <v>183</v>
      </c>
      <c r="E5">
        <v>226</v>
      </c>
      <c r="F5">
        <v>203</v>
      </c>
      <c r="G5">
        <v>223</v>
      </c>
      <c r="H5">
        <v>215</v>
      </c>
      <c r="I5">
        <v>210</v>
      </c>
      <c r="J5">
        <f t="shared" si="0"/>
        <v>1260</v>
      </c>
      <c r="K5" s="2">
        <f t="shared" si="1"/>
        <v>210</v>
      </c>
    </row>
    <row r="6" spans="1:11" x14ac:dyDescent="0.2">
      <c r="A6" s="1" cm="1">
        <f t="array" ref="A6">ROW()-ROW(KVALIFIKACIA5[#Headers])</f>
        <v>5</v>
      </c>
      <c r="B6" s="3" t="s">
        <v>35</v>
      </c>
      <c r="C6" t="s">
        <v>27</v>
      </c>
      <c r="D6">
        <v>196</v>
      </c>
      <c r="E6">
        <v>245</v>
      </c>
      <c r="F6">
        <v>169</v>
      </c>
      <c r="G6">
        <v>165</v>
      </c>
      <c r="H6">
        <v>221</v>
      </c>
      <c r="I6">
        <v>207</v>
      </c>
      <c r="J6">
        <f t="shared" si="0"/>
        <v>1203</v>
      </c>
      <c r="K6" s="2">
        <f t="shared" si="1"/>
        <v>200.5</v>
      </c>
    </row>
    <row r="7" spans="1:11" x14ac:dyDescent="0.2">
      <c r="A7" s="1" cm="1">
        <f t="array" ref="A7">ROW()-ROW(KVALIFIKACIA5[#Headers])</f>
        <v>6</v>
      </c>
      <c r="B7" s="3" t="s">
        <v>18</v>
      </c>
      <c r="C7" t="s">
        <v>16</v>
      </c>
      <c r="D7">
        <v>171</v>
      </c>
      <c r="E7">
        <v>189</v>
      </c>
      <c r="F7">
        <v>178</v>
      </c>
      <c r="G7">
        <v>207</v>
      </c>
      <c r="H7">
        <v>171</v>
      </c>
      <c r="I7">
        <v>263</v>
      </c>
      <c r="J7">
        <f t="shared" si="0"/>
        <v>1179</v>
      </c>
      <c r="K7" s="2">
        <f t="shared" si="1"/>
        <v>196.5</v>
      </c>
    </row>
    <row r="8" spans="1:11" x14ac:dyDescent="0.2">
      <c r="A8" s="1" cm="1">
        <f t="array" ref="A8">ROW()-ROW(KVALIFIKACIA5[#Headers])</f>
        <v>7</v>
      </c>
      <c r="B8" s="3" t="s">
        <v>43</v>
      </c>
      <c r="C8" t="s">
        <v>26</v>
      </c>
      <c r="D8">
        <v>178</v>
      </c>
      <c r="E8">
        <v>216</v>
      </c>
      <c r="F8">
        <v>180</v>
      </c>
      <c r="G8">
        <v>184</v>
      </c>
      <c r="H8">
        <v>174</v>
      </c>
      <c r="I8">
        <v>209</v>
      </c>
      <c r="J8">
        <f t="shared" si="0"/>
        <v>1141</v>
      </c>
      <c r="K8" s="2">
        <f t="shared" si="1"/>
        <v>190.17</v>
      </c>
    </row>
    <row r="9" spans="1:11" x14ac:dyDescent="0.2">
      <c r="A9" s="1" cm="1">
        <f t="array" ref="A9">ROW()-ROW(KVALIFIKACIA5[#Headers])</f>
        <v>8</v>
      </c>
      <c r="B9" s="3" t="s">
        <v>39</v>
      </c>
      <c r="C9" t="s">
        <v>14</v>
      </c>
      <c r="D9">
        <v>162</v>
      </c>
      <c r="E9">
        <v>191</v>
      </c>
      <c r="F9">
        <v>172</v>
      </c>
      <c r="G9">
        <v>181</v>
      </c>
      <c r="H9">
        <v>182</v>
      </c>
      <c r="I9">
        <v>244</v>
      </c>
      <c r="J9">
        <f t="shared" si="0"/>
        <v>1132</v>
      </c>
      <c r="K9" s="2">
        <f t="shared" si="1"/>
        <v>188.67</v>
      </c>
    </row>
    <row r="10" spans="1:11" x14ac:dyDescent="0.2">
      <c r="A10" s="1" cm="1">
        <f t="array" ref="A10">ROW()-ROW(KVALIFIKACIA5[#Headers])</f>
        <v>9</v>
      </c>
      <c r="B10" s="5" t="s">
        <v>42</v>
      </c>
      <c r="C10" t="s">
        <v>33</v>
      </c>
      <c r="D10">
        <v>191</v>
      </c>
      <c r="E10">
        <v>204</v>
      </c>
      <c r="F10">
        <v>204</v>
      </c>
      <c r="G10">
        <v>189</v>
      </c>
      <c r="H10">
        <v>166</v>
      </c>
      <c r="I10">
        <v>160</v>
      </c>
      <c r="J10">
        <f t="shared" si="0"/>
        <v>1114</v>
      </c>
      <c r="K10" s="2">
        <f t="shared" si="1"/>
        <v>185.67</v>
      </c>
    </row>
    <row r="11" spans="1:11" x14ac:dyDescent="0.2">
      <c r="A11" s="1" cm="1">
        <f t="array" ref="A11">ROW()-ROW(KVALIFIKACIA5[#Headers])</f>
        <v>10</v>
      </c>
      <c r="B11" s="3" t="s">
        <v>41</v>
      </c>
      <c r="C11" t="s">
        <v>20</v>
      </c>
      <c r="D11">
        <v>184</v>
      </c>
      <c r="E11">
        <v>189</v>
      </c>
      <c r="F11">
        <v>187</v>
      </c>
      <c r="G11">
        <v>147</v>
      </c>
      <c r="H11">
        <v>193</v>
      </c>
      <c r="I11">
        <v>165</v>
      </c>
      <c r="J11">
        <f t="shared" si="0"/>
        <v>1065</v>
      </c>
      <c r="K11" s="2">
        <f t="shared" si="1"/>
        <v>177.5</v>
      </c>
    </row>
    <row r="12" spans="1:11" x14ac:dyDescent="0.2">
      <c r="A12" s="1" cm="1">
        <f t="array" ref="A12">ROW()-ROW(KVALIFIKACIA5[#Headers])</f>
        <v>11</v>
      </c>
      <c r="B12" s="3" t="s">
        <v>48</v>
      </c>
      <c r="C12" t="s">
        <v>19</v>
      </c>
      <c r="D12">
        <v>194</v>
      </c>
      <c r="E12">
        <v>156</v>
      </c>
      <c r="F12">
        <v>231</v>
      </c>
      <c r="G12">
        <v>169</v>
      </c>
      <c r="H12">
        <v>165</v>
      </c>
      <c r="I12">
        <v>149</v>
      </c>
      <c r="J12">
        <f t="shared" si="0"/>
        <v>1064</v>
      </c>
      <c r="K12" s="2">
        <f t="shared" si="1"/>
        <v>177.33</v>
      </c>
    </row>
    <row r="13" spans="1:11" x14ac:dyDescent="0.2">
      <c r="A13" s="1" cm="1">
        <f t="array" ref="A13">ROW()-ROW(KVALIFIKACIA5[#Headers])</f>
        <v>12</v>
      </c>
      <c r="B13" s="5" t="s">
        <v>44</v>
      </c>
      <c r="C13" t="s">
        <v>32</v>
      </c>
      <c r="D13">
        <v>134</v>
      </c>
      <c r="E13">
        <v>164</v>
      </c>
      <c r="F13">
        <v>166</v>
      </c>
      <c r="G13">
        <v>149</v>
      </c>
      <c r="H13">
        <v>152</v>
      </c>
      <c r="I13">
        <v>185</v>
      </c>
      <c r="J13">
        <f t="shared" si="0"/>
        <v>950</v>
      </c>
      <c r="K13" s="2">
        <f t="shared" si="1"/>
        <v>158.33000000000001</v>
      </c>
    </row>
    <row r="14" spans="1:11" x14ac:dyDescent="0.2">
      <c r="A14" s="1" cm="1">
        <f t="array" ref="A14">ROW()-ROW(KVALIFIKACIA5[#Headers])</f>
        <v>13</v>
      </c>
      <c r="B14" s="4"/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ROW()-ROW(KVALIFIKACIA5[#Headers])</f>
        <v>14</v>
      </c>
      <c r="B15" s="4"/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ROW()-ROW(KVALIFIKACIA5[#Headers])</f>
        <v>15</v>
      </c>
      <c r="B16" s="4"/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ROW()-ROW(KVALIFIKACIA5[#Headers])</f>
        <v>16</v>
      </c>
      <c r="B17" s="4"/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ROW()-ROW(KVALIFIKACIA5[#Headers])</f>
        <v>17</v>
      </c>
      <c r="B18" s="4"/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ROW()-ROW(KVALIFIKACIA5[#Headers])</f>
        <v>18</v>
      </c>
      <c r="B19" s="4"/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ROW()-ROW(KVALIFIKACIA5[#Headers])</f>
        <v>19</v>
      </c>
      <c r="B20" s="4"/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ROW()-ROW(KVALIFIKACIA5[#Headers])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ROW()-ROW(KVALIFIKACIA5[#Headers])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ROW()-ROW(KVALIFIKACIA5[#Headers])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ROW()-ROW(KVALIFIKACIA5[#Headers])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ROW()-ROW(KVALIFIKACIA5[#Headers])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ROW()-ROW(KVALIFIKACIA5[#Headers])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ROW()-ROW(KVALIFIKACIA5[#Headers])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ROW()-ROW(KVALIFIKACIA5[#Headers])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ROW()-ROW(KVALIFIKACIA5[#Headers])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ROW()-ROW(KVALIFIKACIA5[#Headers])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ROW()-ROW(KVALIFIKACIA5[#Headers])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ROW()-ROW(KVALIFIKACIA5[#Headers])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ROW()-ROW(KVALIFIKACIA5[#Headers])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ROW()-ROW(KVALIFIKACIA5[#Headers])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ROW()-ROW(KVALIFIKACIA5[#Headers])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ROW()-ROW(KVALIFIKACIA5[#Headers])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ROW()-ROW(KVALIFIKACIA5[#Headers])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ROW()-ROW(KVALIFIKACIA5[#Headers])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ROW()-ROW(KVALIFIKACIA5[#Headers])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ROW()-ROW(KVALIFIKACIA5[#Headers])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ROW()-ROW(KVALIFIKACIA5[#Headers])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ROW()-ROW(FINALE_16[#Headers])</f>
        <v>1</v>
      </c>
      <c r="B46" s="5" t="s">
        <v>36</v>
      </c>
      <c r="C46" t="s">
        <v>15</v>
      </c>
      <c r="D46">
        <f>IFERROR(VLOOKUP(C46,KVALIFIKACIA5[[Meno]:[Spolu]],8,0),"")</f>
        <v>1474</v>
      </c>
      <c r="E46">
        <v>182</v>
      </c>
      <c r="F46">
        <v>187</v>
      </c>
      <c r="G46">
        <f t="shared" ref="G46:G61" si="2">SUM(D46:F46)</f>
        <v>1843</v>
      </c>
      <c r="H46" s="2">
        <f t="shared" ref="H46:H61" si="3">IFERROR(ROUND(AVERAGE(E46:F46),2),0)</f>
        <v>184.5</v>
      </c>
    </row>
    <row r="47" spans="1:11" x14ac:dyDescent="0.2">
      <c r="A47" s="1" cm="1">
        <f t="array" ref="A47">ROW()-ROW(FINALE_16[#Headers])</f>
        <v>2</v>
      </c>
      <c r="B47" s="5" t="s">
        <v>29</v>
      </c>
      <c r="C47" t="s">
        <v>23</v>
      </c>
      <c r="D47">
        <f>IFERROR(VLOOKUP(C47,KVALIFIKACIA5[[Meno]:[Spolu]],8,0),"")</f>
        <v>1322</v>
      </c>
      <c r="E47">
        <v>174</v>
      </c>
      <c r="F47">
        <v>185</v>
      </c>
      <c r="G47">
        <f t="shared" si="2"/>
        <v>1681</v>
      </c>
      <c r="H47" s="2">
        <f t="shared" si="3"/>
        <v>179.5</v>
      </c>
    </row>
    <row r="48" spans="1:11" x14ac:dyDescent="0.2">
      <c r="A48" s="1" cm="1">
        <f t="array" ref="A48">ROW()-ROW(FINALE_16[#Headers])</f>
        <v>3</v>
      </c>
      <c r="B48" s="3" t="s">
        <v>34</v>
      </c>
      <c r="C48" t="s">
        <v>22</v>
      </c>
      <c r="D48">
        <f>IFERROR(VLOOKUP(C48,KVALIFIKACIA5[[Meno]:[Spolu]],8,0),"")</f>
        <v>1260</v>
      </c>
      <c r="E48">
        <v>200</v>
      </c>
      <c r="F48">
        <v>220</v>
      </c>
      <c r="G48">
        <f t="shared" si="2"/>
        <v>1680</v>
      </c>
      <c r="H48" s="2">
        <f t="shared" si="3"/>
        <v>210</v>
      </c>
    </row>
    <row r="49" spans="1:8" x14ac:dyDescent="0.2">
      <c r="A49" s="1" cm="1">
        <f t="array" ref="A49">ROW()-ROW(FINALE_16[#Headers])</f>
        <v>4</v>
      </c>
      <c r="B49" s="3" t="s">
        <v>28</v>
      </c>
      <c r="C49" t="s">
        <v>21</v>
      </c>
      <c r="D49">
        <f>IFERROR(VLOOKUP(C49,KVALIFIKACIA5[[Meno]:[Spolu]],8,0),"")</f>
        <v>1296</v>
      </c>
      <c r="E49">
        <v>179</v>
      </c>
      <c r="F49">
        <v>160</v>
      </c>
      <c r="G49">
        <f t="shared" si="2"/>
        <v>1635</v>
      </c>
      <c r="H49" s="2">
        <f t="shared" si="3"/>
        <v>169.5</v>
      </c>
    </row>
    <row r="50" spans="1:8" x14ac:dyDescent="0.2">
      <c r="A50" s="1" cm="1">
        <f t="array" ref="A50">ROW()-ROW(FINALE_16[#Headers])</f>
        <v>5</v>
      </c>
      <c r="B50" s="3" t="s">
        <v>35</v>
      </c>
      <c r="C50" t="s">
        <v>27</v>
      </c>
      <c r="D50">
        <f>IFERROR(VLOOKUP(C50,KVALIFIKACIA5[[Meno]:[Spolu]],8,0),"")</f>
        <v>1203</v>
      </c>
      <c r="E50">
        <v>209</v>
      </c>
      <c r="F50">
        <v>214</v>
      </c>
      <c r="G50">
        <f t="shared" si="2"/>
        <v>1626</v>
      </c>
      <c r="H50" s="2">
        <f t="shared" si="3"/>
        <v>211.5</v>
      </c>
    </row>
    <row r="51" spans="1:8" x14ac:dyDescent="0.2">
      <c r="A51" s="1" cm="1">
        <f t="array" ref="A51">ROW()-ROW(FINALE_16[#Headers])</f>
        <v>6</v>
      </c>
      <c r="B51" s="3" t="s">
        <v>18</v>
      </c>
      <c r="C51" t="s">
        <v>16</v>
      </c>
      <c r="D51">
        <f>IFERROR(VLOOKUP(C51,KVALIFIKACIA5[[Meno]:[Spolu]],8,0),"")</f>
        <v>1179</v>
      </c>
      <c r="E51">
        <v>211</v>
      </c>
      <c r="F51">
        <v>152</v>
      </c>
      <c r="G51">
        <f t="shared" si="2"/>
        <v>1542</v>
      </c>
      <c r="H51" s="2">
        <f t="shared" si="3"/>
        <v>181.5</v>
      </c>
    </row>
    <row r="52" spans="1:8" x14ac:dyDescent="0.2">
      <c r="A52" s="1" cm="1">
        <f t="array" ref="A52">ROW()-ROW(FINALE_16[#Headers])</f>
        <v>7</v>
      </c>
      <c r="B52" s="3" t="s">
        <v>43</v>
      </c>
      <c r="C52" t="s">
        <v>26</v>
      </c>
      <c r="D52">
        <f>IFERROR(VLOOKUP(C52,KVALIFIKACIA5[[Meno]:[Spolu]],8,0),"")</f>
        <v>1141</v>
      </c>
      <c r="E52">
        <v>194</v>
      </c>
      <c r="F52">
        <v>170</v>
      </c>
      <c r="G52">
        <f t="shared" si="2"/>
        <v>1505</v>
      </c>
      <c r="H52" s="2">
        <f t="shared" si="3"/>
        <v>182</v>
      </c>
    </row>
    <row r="53" spans="1:8" x14ac:dyDescent="0.2">
      <c r="A53" s="1" cm="1">
        <f t="array" ref="A53">ROW()-ROW(FINALE_16[#Headers])</f>
        <v>8</v>
      </c>
      <c r="B53" s="3" t="s">
        <v>39</v>
      </c>
      <c r="C53" t="s">
        <v>14</v>
      </c>
      <c r="D53">
        <f>IFERROR(VLOOKUP(C53,KVALIFIKACIA5[[Meno]:[Spolu]],8,0),"")</f>
        <v>1132</v>
      </c>
      <c r="E53">
        <v>190</v>
      </c>
      <c r="F53">
        <v>173</v>
      </c>
      <c r="G53">
        <f t="shared" si="2"/>
        <v>1495</v>
      </c>
      <c r="H53" s="2">
        <f t="shared" si="3"/>
        <v>181.5</v>
      </c>
    </row>
    <row r="54" spans="1:8" x14ac:dyDescent="0.2">
      <c r="A54" s="1" cm="1">
        <f t="array" ref="A54">ROW()-ROW(FINALE_16[#Headers])</f>
        <v>9</v>
      </c>
      <c r="B54" s="5" t="s">
        <v>42</v>
      </c>
      <c r="C54" t="s">
        <v>33</v>
      </c>
      <c r="D54">
        <f>IFERROR(VLOOKUP(C54,KVALIFIKACIA5[[Meno]:[Spolu]],8,0),"")</f>
        <v>1114</v>
      </c>
      <c r="E54">
        <v>238</v>
      </c>
      <c r="F54">
        <v>136</v>
      </c>
      <c r="G54">
        <f t="shared" si="2"/>
        <v>1488</v>
      </c>
      <c r="H54" s="2">
        <f t="shared" si="3"/>
        <v>187</v>
      </c>
    </row>
    <row r="55" spans="1:8" x14ac:dyDescent="0.2">
      <c r="A55" s="1" cm="1">
        <f t="array" ref="A55">ROW()-ROW(FINALE_16[#Headers])</f>
        <v>10</v>
      </c>
      <c r="B55" s="3"/>
      <c r="G55">
        <f t="shared" si="2"/>
        <v>0</v>
      </c>
      <c r="H55" s="2">
        <f t="shared" si="3"/>
        <v>0</v>
      </c>
    </row>
    <row r="56" spans="1:8" x14ac:dyDescent="0.2">
      <c r="A56" s="1" cm="1">
        <f t="array" ref="A56">ROW()-ROW(FINALE_16[#Headers])</f>
        <v>11</v>
      </c>
      <c r="B56" s="3"/>
      <c r="G56">
        <f t="shared" si="2"/>
        <v>0</v>
      </c>
      <c r="H56" s="2">
        <f t="shared" si="3"/>
        <v>0</v>
      </c>
    </row>
    <row r="57" spans="1:8" x14ac:dyDescent="0.2">
      <c r="A57" s="1" cm="1">
        <f t="array" ref="A57">ROW()-ROW(FINALE_16[#Headers])</f>
        <v>12</v>
      </c>
      <c r="B57" s="5"/>
      <c r="G57">
        <f t="shared" si="2"/>
        <v>0</v>
      </c>
      <c r="H57" s="2">
        <f t="shared" si="3"/>
        <v>0</v>
      </c>
    </row>
    <row r="58" spans="1:8" x14ac:dyDescent="0.2">
      <c r="A58" s="1" cm="1">
        <f t="array" ref="A58">ROW()-ROW(FINALE_16[#Headers])</f>
        <v>13</v>
      </c>
      <c r="D58" t="str">
        <f>IFERROR(VLOOKUP(C58,KVALIFIKACIA5[[Meno]:[Spolu]],8,0),"")</f>
        <v/>
      </c>
      <c r="G58">
        <f t="shared" si="2"/>
        <v>0</v>
      </c>
      <c r="H58" s="2">
        <f t="shared" si="3"/>
        <v>0</v>
      </c>
    </row>
    <row r="59" spans="1:8" x14ac:dyDescent="0.2">
      <c r="A59" s="1" cm="1">
        <f t="array" ref="A59">ROW()-ROW(FINALE_16[#Headers])</f>
        <v>14</v>
      </c>
      <c r="D59" t="str">
        <f>IFERROR(VLOOKUP(C59,KVALIFIKACIA5[[Meno]:[Spolu]],8,0),"")</f>
        <v/>
      </c>
      <c r="G59">
        <f t="shared" si="2"/>
        <v>0</v>
      </c>
      <c r="H59" s="2">
        <f t="shared" si="3"/>
        <v>0</v>
      </c>
    </row>
    <row r="60" spans="1:8" x14ac:dyDescent="0.2">
      <c r="A60" s="1" cm="1">
        <f t="array" ref="A60">ROW()-ROW(FINALE_16[#Headers])</f>
        <v>15</v>
      </c>
      <c r="D60" t="str">
        <f>IFERROR(VLOOKUP(C60,KVALIFIKACIA5[[Meno]:[Spolu]],8,0),"")</f>
        <v/>
      </c>
      <c r="G60">
        <f t="shared" si="2"/>
        <v>0</v>
      </c>
      <c r="H60" s="2">
        <f t="shared" si="3"/>
        <v>0</v>
      </c>
    </row>
    <row r="61" spans="1:8" x14ac:dyDescent="0.2">
      <c r="A61" s="1" cm="1">
        <f t="array" ref="A61">ROW()-ROW(FINALE_16[#Headers])</f>
        <v>16</v>
      </c>
      <c r="D61" t="str">
        <f>IFERROR(VLOOKUP(C61,KVALIFIKACIA5[[Meno]:[Spolu]],8,0),"")</f>
        <v/>
      </c>
      <c r="G61">
        <f t="shared" si="2"/>
        <v>0</v>
      </c>
      <c r="H61" s="2">
        <f t="shared" si="3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ROW()-ROW(FINALE_27[#Headers])</f>
        <v>1</v>
      </c>
      <c r="B66" s="5" t="s">
        <v>36</v>
      </c>
      <c r="C66" t="s">
        <v>15</v>
      </c>
      <c r="D66">
        <f>IFERROR(VLOOKUP(C66,FINALE_16[[Meno]:[Spolu]],5,0),"")</f>
        <v>1843</v>
      </c>
      <c r="E66">
        <v>194</v>
      </c>
      <c r="F66">
        <v>225</v>
      </c>
      <c r="G66">
        <f t="shared" ref="G66:G73" si="4">SUM(D66:F66)</f>
        <v>2262</v>
      </c>
      <c r="H66" s="2">
        <f t="shared" ref="H66:H73" si="5">IFERROR(ROUND(AVERAGE(E66:F66),2),0)</f>
        <v>209.5</v>
      </c>
    </row>
    <row r="67" spans="1:8" x14ac:dyDescent="0.2">
      <c r="A67" s="1" cm="1">
        <f t="array" ref="A67">ROW()-ROW(FINALE_27[#Headers])</f>
        <v>2</v>
      </c>
      <c r="B67" s="3" t="s">
        <v>34</v>
      </c>
      <c r="C67" t="s">
        <v>22</v>
      </c>
      <c r="D67">
        <f>IFERROR(VLOOKUP(C67,FINALE_16[[Meno]:[Spolu]],5,0),"")</f>
        <v>1680</v>
      </c>
      <c r="E67">
        <v>256</v>
      </c>
      <c r="F67">
        <v>210</v>
      </c>
      <c r="G67">
        <f t="shared" si="4"/>
        <v>2146</v>
      </c>
      <c r="H67" s="2">
        <f t="shared" si="5"/>
        <v>233</v>
      </c>
    </row>
    <row r="68" spans="1:8" x14ac:dyDescent="0.2">
      <c r="A68" s="1" cm="1">
        <f t="array" ref="A68">ROW()-ROW(FINALE_27[#Headers])</f>
        <v>3</v>
      </c>
      <c r="B68" s="3" t="s">
        <v>28</v>
      </c>
      <c r="C68" t="s">
        <v>21</v>
      </c>
      <c r="D68">
        <f>IFERROR(VLOOKUP(C68,FINALE_16[[Meno]:[Spolu]],5,0),"")</f>
        <v>1635</v>
      </c>
      <c r="E68">
        <v>244</v>
      </c>
      <c r="F68">
        <v>210</v>
      </c>
      <c r="G68">
        <f t="shared" si="4"/>
        <v>2089</v>
      </c>
      <c r="H68" s="2">
        <f t="shared" si="5"/>
        <v>227</v>
      </c>
    </row>
    <row r="69" spans="1:8" x14ac:dyDescent="0.2">
      <c r="A69" s="1" cm="1">
        <f t="array" ref="A69">ROW()-ROW(FINALE_27[#Headers])</f>
        <v>4</v>
      </c>
      <c r="B69" s="5" t="s">
        <v>29</v>
      </c>
      <c r="C69" t="s">
        <v>23</v>
      </c>
      <c r="D69">
        <f>IFERROR(VLOOKUP(C69,FINALE_16[[Meno]:[Spolu]],5,0),"")</f>
        <v>1681</v>
      </c>
      <c r="E69">
        <v>183</v>
      </c>
      <c r="F69">
        <v>163</v>
      </c>
      <c r="G69">
        <f t="shared" si="4"/>
        <v>2027</v>
      </c>
      <c r="H69" s="2">
        <f t="shared" si="5"/>
        <v>173</v>
      </c>
    </row>
    <row r="70" spans="1:8" x14ac:dyDescent="0.2">
      <c r="A70" s="1" cm="1">
        <f t="array" ref="A70">ROW()-ROW(FINALE_27[#Headers])</f>
        <v>5</v>
      </c>
      <c r="B70" s="3" t="s">
        <v>35</v>
      </c>
      <c r="C70" t="s">
        <v>27</v>
      </c>
      <c r="D70">
        <f>IFERROR(VLOOKUP(C70,FINALE_16[[Meno]:[Spolu]],5,0),"")</f>
        <v>1626</v>
      </c>
      <c r="E70">
        <v>206</v>
      </c>
      <c r="F70">
        <v>168</v>
      </c>
      <c r="G70">
        <f t="shared" si="4"/>
        <v>2000</v>
      </c>
      <c r="H70" s="2">
        <f t="shared" si="5"/>
        <v>187</v>
      </c>
    </row>
    <row r="71" spans="1:8" x14ac:dyDescent="0.2">
      <c r="A71" s="1" cm="1">
        <f t="array" ref="A71">ROW()-ROW(FINALE_27[#Headers])</f>
        <v>6</v>
      </c>
      <c r="D71" t="str">
        <f>IFERROR(VLOOKUP(C71,FINALE_16[[Meno]:[Spolu]],5,0),"")</f>
        <v/>
      </c>
      <c r="G71">
        <f t="shared" si="4"/>
        <v>0</v>
      </c>
      <c r="H71" s="2">
        <f t="shared" si="5"/>
        <v>0</v>
      </c>
    </row>
    <row r="72" spans="1:8" x14ac:dyDescent="0.2">
      <c r="A72" s="1" cm="1">
        <f t="array" ref="A72">ROW()-ROW(FINALE_27[#Headers])</f>
        <v>7</v>
      </c>
      <c r="D72" t="str">
        <f>IFERROR(VLOOKUP(C72,FINALE_16[[Meno]:[Spolu]],5,0),"")</f>
        <v/>
      </c>
      <c r="G72">
        <f t="shared" si="4"/>
        <v>0</v>
      </c>
      <c r="H72" s="2">
        <f t="shared" si="5"/>
        <v>0</v>
      </c>
    </row>
    <row r="73" spans="1:8" x14ac:dyDescent="0.2">
      <c r="A73" s="1" cm="1">
        <f t="array" ref="A73">ROW()-ROW(FINALE_27[#Headers])</f>
        <v>8</v>
      </c>
      <c r="D73" t="str">
        <f>IFERROR(VLOOKUP(C73,FINALE_16[[Meno]:[Spolu]],5,0),"")</f>
        <v/>
      </c>
      <c r="F73" t="s">
        <v>52</v>
      </c>
      <c r="G73">
        <f t="shared" si="4"/>
        <v>0</v>
      </c>
      <c r="H73" s="2">
        <f t="shared" si="5"/>
        <v>0</v>
      </c>
    </row>
  </sheetData>
  <mergeCells count="2">
    <mergeCell ref="A44:H44"/>
    <mergeCell ref="A64:H64"/>
  </mergeCells>
  <pageMargins left="0.23622047244094491" right="0.11811023622047245" top="1.3779527559055118" bottom="0.74803149606299213" header="0.31496062992125984" footer="0.31496062992125984"/>
  <pageSetup paperSize="9" orientation="landscape" r:id="rId1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zoomScalePageLayoutView="138" workbookViewId="0">
      <selection activeCell="L5" sqref="L5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ROW()-ROW(KVALIFIKACIA8[#Headers])</f>
        <v>1</v>
      </c>
      <c r="B2" s="3" t="s">
        <v>40</v>
      </c>
      <c r="C2" t="s">
        <v>17</v>
      </c>
      <c r="D2">
        <v>200</v>
      </c>
      <c r="E2">
        <v>189</v>
      </c>
      <c r="F2">
        <v>183</v>
      </c>
      <c r="G2">
        <v>209</v>
      </c>
      <c r="H2">
        <v>188</v>
      </c>
      <c r="I2">
        <v>235</v>
      </c>
      <c r="J2">
        <f t="shared" ref="J2:J41" si="0">SUM(D2:I2)</f>
        <v>1204</v>
      </c>
      <c r="K2" s="2">
        <f t="shared" ref="K2:K41" si="1">IFERROR(ROUND(AVERAGE(D2:I2),2),0)</f>
        <v>200.67</v>
      </c>
    </row>
    <row r="3" spans="1:11" x14ac:dyDescent="0.2">
      <c r="A3" s="1" cm="1">
        <f t="array" ref="A3">ROW()-ROW(KVALIFIKACIA8[#Headers])</f>
        <v>2</v>
      </c>
      <c r="B3" s="3" t="s">
        <v>38</v>
      </c>
      <c r="C3" t="s">
        <v>25</v>
      </c>
      <c r="D3">
        <v>158</v>
      </c>
      <c r="E3">
        <v>151</v>
      </c>
      <c r="F3">
        <v>182</v>
      </c>
      <c r="G3">
        <v>160</v>
      </c>
      <c r="H3">
        <v>161</v>
      </c>
      <c r="I3">
        <v>166</v>
      </c>
      <c r="J3">
        <f t="shared" si="0"/>
        <v>978</v>
      </c>
      <c r="K3" s="2">
        <f t="shared" si="1"/>
        <v>163</v>
      </c>
    </row>
    <row r="4" spans="1:11" x14ac:dyDescent="0.2">
      <c r="A4" s="1" cm="1">
        <f t="array" ref="A4">ROW()-ROW(KVALIFIKACIA8[#Headers])</f>
        <v>3</v>
      </c>
      <c r="B4" s="3" t="s">
        <v>37</v>
      </c>
      <c r="C4" t="s">
        <v>24</v>
      </c>
      <c r="D4">
        <v>172</v>
      </c>
      <c r="E4">
        <v>171</v>
      </c>
      <c r="F4">
        <v>157</v>
      </c>
      <c r="G4">
        <v>159</v>
      </c>
      <c r="H4">
        <v>156</v>
      </c>
      <c r="I4">
        <v>151</v>
      </c>
      <c r="J4">
        <f t="shared" si="0"/>
        <v>966</v>
      </c>
      <c r="K4" s="2">
        <f t="shared" si="1"/>
        <v>161</v>
      </c>
    </row>
    <row r="5" spans="1:11" x14ac:dyDescent="0.2">
      <c r="A5" s="1" cm="1">
        <f t="array" ref="A5">ROW()-ROW(KVALIFIKACIA8[#Headers])</f>
        <v>4</v>
      </c>
      <c r="J5">
        <f t="shared" si="0"/>
        <v>0</v>
      </c>
      <c r="K5" s="2">
        <f t="shared" si="1"/>
        <v>0</v>
      </c>
    </row>
    <row r="6" spans="1:11" x14ac:dyDescent="0.2">
      <c r="A6" s="1" cm="1">
        <f t="array" ref="A6">ROW()-ROW(KVALIFIKACIA8[#Headers])</f>
        <v>5</v>
      </c>
      <c r="J6">
        <f t="shared" si="0"/>
        <v>0</v>
      </c>
      <c r="K6" s="2">
        <f t="shared" si="1"/>
        <v>0</v>
      </c>
    </row>
    <row r="7" spans="1:11" x14ac:dyDescent="0.2">
      <c r="A7" s="1" cm="1">
        <f t="array" ref="A7">ROW()-ROW(KVALIFIKACIA8[#Headers])</f>
        <v>6</v>
      </c>
      <c r="J7">
        <f t="shared" si="0"/>
        <v>0</v>
      </c>
      <c r="K7" s="2">
        <f t="shared" si="1"/>
        <v>0</v>
      </c>
    </row>
    <row r="8" spans="1:11" x14ac:dyDescent="0.2">
      <c r="A8" s="1" cm="1">
        <f t="array" ref="A8">ROW()-ROW(KVALIFIKACIA8[#Headers])</f>
        <v>7</v>
      </c>
      <c r="J8">
        <f t="shared" si="0"/>
        <v>0</v>
      </c>
      <c r="K8" s="2">
        <f t="shared" si="1"/>
        <v>0</v>
      </c>
    </row>
    <row r="9" spans="1:11" x14ac:dyDescent="0.2">
      <c r="A9" s="1" cm="1">
        <f t="array" ref="A9">ROW()-ROW(KVALIFIKACIA8[#Headers])</f>
        <v>8</v>
      </c>
      <c r="J9">
        <f t="shared" si="0"/>
        <v>0</v>
      </c>
      <c r="K9" s="2">
        <f t="shared" si="1"/>
        <v>0</v>
      </c>
    </row>
    <row r="10" spans="1:11" x14ac:dyDescent="0.2">
      <c r="A10" s="1" cm="1">
        <f t="array" ref="A10">ROW()-ROW(KVALIFIKACIA8[#Headers])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 cm="1">
        <f t="array" ref="A11">ROW()-ROW(KVALIFIKACIA8[#Headers])</f>
        <v>10</v>
      </c>
      <c r="J11">
        <f t="shared" si="0"/>
        <v>0</v>
      </c>
      <c r="K11" s="2">
        <f t="shared" si="1"/>
        <v>0</v>
      </c>
    </row>
    <row r="12" spans="1:11" x14ac:dyDescent="0.2">
      <c r="A12" s="1" cm="1">
        <f t="array" ref="A12">ROW()-ROW(KVALIFIKACIA8[#Headers])</f>
        <v>11</v>
      </c>
      <c r="J12">
        <f t="shared" si="0"/>
        <v>0</v>
      </c>
      <c r="K12" s="2">
        <f t="shared" si="1"/>
        <v>0</v>
      </c>
    </row>
    <row r="13" spans="1:11" x14ac:dyDescent="0.2">
      <c r="A13" s="1" cm="1">
        <f t="array" ref="A13">ROW()-ROW(KVALIFIKACIA8[#Headers])</f>
        <v>12</v>
      </c>
      <c r="J13">
        <f t="shared" si="0"/>
        <v>0</v>
      </c>
      <c r="K13" s="2">
        <f t="shared" si="1"/>
        <v>0</v>
      </c>
    </row>
    <row r="14" spans="1:11" x14ac:dyDescent="0.2">
      <c r="A14" s="1" cm="1">
        <f t="array" ref="A14">ROW()-ROW(KVALIFIKACIA8[#Headers])</f>
        <v>13</v>
      </c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ROW()-ROW(KVALIFIKACIA8[#Headers])</f>
        <v>14</v>
      </c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ROW()-ROW(KVALIFIKACIA8[#Headers])</f>
        <v>15</v>
      </c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ROW()-ROW(KVALIFIKACIA8[#Headers])</f>
        <v>16</v>
      </c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ROW()-ROW(KVALIFIKACIA8[#Headers])</f>
        <v>17</v>
      </c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ROW()-ROW(KVALIFIKACIA8[#Headers])</f>
        <v>18</v>
      </c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ROW()-ROW(KVALIFIKACIA8[#Headers])</f>
        <v>19</v>
      </c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ROW()-ROW(KVALIFIKACIA8[#Headers])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ROW()-ROW(KVALIFIKACIA8[#Headers])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ROW()-ROW(KVALIFIKACIA8[#Headers])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ROW()-ROW(KVALIFIKACIA8[#Headers])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ROW()-ROW(KVALIFIKACIA8[#Headers])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ROW()-ROW(KVALIFIKACIA8[#Headers])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ROW()-ROW(KVALIFIKACIA8[#Headers])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ROW()-ROW(KVALIFIKACIA8[#Headers])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ROW()-ROW(KVALIFIKACIA8[#Headers])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ROW()-ROW(KVALIFIKACIA8[#Headers])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ROW()-ROW(KVALIFIKACIA8[#Headers])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ROW()-ROW(KVALIFIKACIA8[#Headers])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ROW()-ROW(KVALIFIKACIA8[#Headers])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ROW()-ROW(KVALIFIKACIA8[#Headers])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ROW()-ROW(KVALIFIKACIA8[#Headers])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ROW()-ROW(KVALIFIKACIA8[#Headers])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ROW()-ROW(KVALIFIKACIA8[#Headers])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ROW()-ROW(KVALIFIKACIA8[#Headers])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ROW()-ROW(KVALIFIKACIA8[#Headers])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ROW()-ROW(KVALIFIKACIA8[#Headers])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ROW()-ROW(KVALIFIKACIA8[#Headers])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ROW()-ROW(FINALE_19[#Headers])</f>
        <v>1</v>
      </c>
      <c r="B46" s="3" t="s">
        <v>40</v>
      </c>
      <c r="C46" t="s">
        <v>17</v>
      </c>
      <c r="D46">
        <f>IFERROR(VLOOKUP(C46,KVALIFIKACIA8[[Meno]:[Spolu]],8,0),"")</f>
        <v>1204</v>
      </c>
      <c r="E46">
        <v>156</v>
      </c>
      <c r="F46">
        <v>214</v>
      </c>
      <c r="G46">
        <f t="shared" ref="G46:G61" si="2">SUM(D46:F46)</f>
        <v>1574</v>
      </c>
      <c r="H46" s="2">
        <f t="shared" ref="H46:H61" si="3">IFERROR(ROUND(AVERAGE(E46:F46),2),0)</f>
        <v>185</v>
      </c>
    </row>
    <row r="47" spans="1:11" x14ac:dyDescent="0.2">
      <c r="A47" s="1" cm="1">
        <f t="array" ref="A47">ROW()-ROW(FINALE_19[#Headers])</f>
        <v>2</v>
      </c>
      <c r="B47" s="3" t="s">
        <v>37</v>
      </c>
      <c r="C47" t="s">
        <v>24</v>
      </c>
      <c r="D47">
        <f>IFERROR(VLOOKUP(C47,KVALIFIKACIA8[[Meno]:[Spolu]],8,0),"")</f>
        <v>966</v>
      </c>
      <c r="E47">
        <v>153</v>
      </c>
      <c r="F47">
        <v>160</v>
      </c>
      <c r="G47">
        <f t="shared" si="2"/>
        <v>1279</v>
      </c>
      <c r="H47" s="2">
        <f t="shared" si="3"/>
        <v>156.5</v>
      </c>
    </row>
    <row r="48" spans="1:11" x14ac:dyDescent="0.2">
      <c r="A48" s="1" cm="1">
        <f t="array" ref="A48">ROW()-ROW(FINALE_19[#Headers])</f>
        <v>3</v>
      </c>
      <c r="B48" s="3" t="s">
        <v>38</v>
      </c>
      <c r="C48" t="s">
        <v>25</v>
      </c>
      <c r="D48">
        <f>IFERROR(VLOOKUP(C48,KVALIFIKACIA8[[Meno]:[Spolu]],8,0),"")</f>
        <v>978</v>
      </c>
      <c r="E48">
        <v>126</v>
      </c>
      <c r="F48">
        <v>144</v>
      </c>
      <c r="G48">
        <f t="shared" si="2"/>
        <v>1248</v>
      </c>
      <c r="H48" s="2">
        <f t="shared" si="3"/>
        <v>135</v>
      </c>
    </row>
    <row r="49" spans="1:8" x14ac:dyDescent="0.2">
      <c r="A49" s="1" cm="1">
        <f t="array" ref="A49">ROW()-ROW(FINALE_19[#Headers])</f>
        <v>4</v>
      </c>
      <c r="D49" t="str">
        <f>IFERROR(VLOOKUP(C49,KVALIFIKACIA8[[Meno]:[Spolu]],8,0),"")</f>
        <v/>
      </c>
      <c r="G49">
        <f t="shared" si="2"/>
        <v>0</v>
      </c>
      <c r="H49" s="2">
        <f t="shared" si="3"/>
        <v>0</v>
      </c>
    </row>
    <row r="50" spans="1:8" x14ac:dyDescent="0.2">
      <c r="A50" s="1" cm="1">
        <f t="array" ref="A50">ROW()-ROW(FINALE_19[#Headers])</f>
        <v>5</v>
      </c>
      <c r="D50" t="str">
        <f>IFERROR(VLOOKUP(C50,KVALIFIKACIA8[[Meno]:[Spolu]],8,0),"")</f>
        <v/>
      </c>
      <c r="G50">
        <f t="shared" si="2"/>
        <v>0</v>
      </c>
      <c r="H50" s="2">
        <f t="shared" si="3"/>
        <v>0</v>
      </c>
    </row>
    <row r="51" spans="1:8" x14ac:dyDescent="0.2">
      <c r="A51" s="1" cm="1">
        <f t="array" ref="A51">ROW()-ROW(FINALE_19[#Headers])</f>
        <v>6</v>
      </c>
      <c r="D51" t="str">
        <f>IFERROR(VLOOKUP(C51,KVALIFIKACIA8[[Meno]:[Spolu]],8,0),"")</f>
        <v/>
      </c>
      <c r="G51">
        <f t="shared" si="2"/>
        <v>0</v>
      </c>
      <c r="H51" s="2">
        <f t="shared" si="3"/>
        <v>0</v>
      </c>
    </row>
    <row r="52" spans="1:8" x14ac:dyDescent="0.2">
      <c r="A52" s="1" cm="1">
        <f t="array" ref="A52">ROW()-ROW(FINALE_19[#Headers])</f>
        <v>7</v>
      </c>
      <c r="D52" t="str">
        <f>IFERROR(VLOOKUP(C52,KVALIFIKACIA8[[Meno]:[Spolu]],8,0),"")</f>
        <v/>
      </c>
      <c r="G52">
        <f t="shared" si="2"/>
        <v>0</v>
      </c>
      <c r="H52" s="2">
        <f t="shared" si="3"/>
        <v>0</v>
      </c>
    </row>
    <row r="53" spans="1:8" x14ac:dyDescent="0.2">
      <c r="A53" s="1" cm="1">
        <f t="array" ref="A53">ROW()-ROW(FINALE_19[#Headers])</f>
        <v>8</v>
      </c>
      <c r="D53" t="str">
        <f>IFERROR(VLOOKUP(C53,KVALIFIKACIA8[[Meno]:[Spolu]],8,0),"")</f>
        <v/>
      </c>
      <c r="G53">
        <f t="shared" si="2"/>
        <v>0</v>
      </c>
      <c r="H53" s="2">
        <f t="shared" si="3"/>
        <v>0</v>
      </c>
    </row>
    <row r="54" spans="1:8" x14ac:dyDescent="0.2">
      <c r="A54" s="1" cm="1">
        <f t="array" ref="A54">ROW()-ROW(FINALE_19[#Headers])</f>
        <v>9</v>
      </c>
      <c r="D54" t="str">
        <f>IFERROR(VLOOKUP(C54,KVALIFIKACIA8[[Meno]:[Spolu]],8,0),"")</f>
        <v/>
      </c>
      <c r="G54">
        <f t="shared" si="2"/>
        <v>0</v>
      </c>
      <c r="H54" s="2">
        <f t="shared" si="3"/>
        <v>0</v>
      </c>
    </row>
    <row r="55" spans="1:8" x14ac:dyDescent="0.2">
      <c r="A55" s="1" cm="1">
        <f t="array" ref="A55">ROW()-ROW(FINALE_19[#Headers])</f>
        <v>10</v>
      </c>
      <c r="D55" t="str">
        <f>IFERROR(VLOOKUP(C55,KVALIFIKACIA8[[Meno]:[Spolu]],8,0),"")</f>
        <v/>
      </c>
      <c r="G55">
        <f t="shared" si="2"/>
        <v>0</v>
      </c>
      <c r="H55" s="2">
        <f t="shared" si="3"/>
        <v>0</v>
      </c>
    </row>
    <row r="56" spans="1:8" x14ac:dyDescent="0.2">
      <c r="A56" s="1" cm="1">
        <f t="array" ref="A56">ROW()-ROW(FINALE_19[#Headers])</f>
        <v>11</v>
      </c>
      <c r="D56" t="str">
        <f>IFERROR(VLOOKUP(C56,KVALIFIKACIA8[[Meno]:[Spolu]],8,0),"")</f>
        <v/>
      </c>
      <c r="G56">
        <f t="shared" si="2"/>
        <v>0</v>
      </c>
      <c r="H56" s="2">
        <f t="shared" si="3"/>
        <v>0</v>
      </c>
    </row>
    <row r="57" spans="1:8" x14ac:dyDescent="0.2">
      <c r="A57" s="1" cm="1">
        <f t="array" ref="A57">ROW()-ROW(FINALE_19[#Headers])</f>
        <v>12</v>
      </c>
      <c r="D57" t="str">
        <f>IFERROR(VLOOKUP(C57,KVALIFIKACIA8[[Meno]:[Spolu]],8,0),"")</f>
        <v/>
      </c>
      <c r="G57">
        <f t="shared" si="2"/>
        <v>0</v>
      </c>
      <c r="H57" s="2">
        <f t="shared" si="3"/>
        <v>0</v>
      </c>
    </row>
    <row r="58" spans="1:8" x14ac:dyDescent="0.2">
      <c r="A58" s="1" cm="1">
        <f t="array" ref="A58">ROW()-ROW(FINALE_19[#Headers])</f>
        <v>13</v>
      </c>
      <c r="D58" t="str">
        <f>IFERROR(VLOOKUP(C58,KVALIFIKACIA8[[Meno]:[Spolu]],8,0),"")</f>
        <v/>
      </c>
      <c r="G58">
        <f t="shared" si="2"/>
        <v>0</v>
      </c>
      <c r="H58" s="2">
        <f t="shared" si="3"/>
        <v>0</v>
      </c>
    </row>
    <row r="59" spans="1:8" x14ac:dyDescent="0.2">
      <c r="A59" s="1" cm="1">
        <f t="array" ref="A59">ROW()-ROW(FINALE_19[#Headers])</f>
        <v>14</v>
      </c>
      <c r="D59" t="str">
        <f>IFERROR(VLOOKUP(C59,KVALIFIKACIA8[[Meno]:[Spolu]],8,0),"")</f>
        <v/>
      </c>
      <c r="G59">
        <f t="shared" si="2"/>
        <v>0</v>
      </c>
      <c r="H59" s="2">
        <f t="shared" si="3"/>
        <v>0</v>
      </c>
    </row>
    <row r="60" spans="1:8" x14ac:dyDescent="0.2">
      <c r="A60" s="1" cm="1">
        <f t="array" ref="A60">ROW()-ROW(FINALE_19[#Headers])</f>
        <v>15</v>
      </c>
      <c r="D60" t="str">
        <f>IFERROR(VLOOKUP(C60,KVALIFIKACIA8[[Meno]:[Spolu]],8,0),"")</f>
        <v/>
      </c>
      <c r="G60">
        <f t="shared" si="2"/>
        <v>0</v>
      </c>
      <c r="H60" s="2">
        <f t="shared" si="3"/>
        <v>0</v>
      </c>
    </row>
    <row r="61" spans="1:8" x14ac:dyDescent="0.2">
      <c r="A61" s="1" cm="1">
        <f t="array" ref="A61">ROW()-ROW(FINALE_19[#Headers])</f>
        <v>16</v>
      </c>
      <c r="D61" t="str">
        <f>IFERROR(VLOOKUP(C61,KVALIFIKACIA8[[Meno]:[Spolu]],8,0),"")</f>
        <v/>
      </c>
      <c r="G61">
        <f t="shared" si="2"/>
        <v>0</v>
      </c>
      <c r="H61" s="2">
        <f t="shared" si="3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ROW()-ROW(FINALE_210[#Headers])</f>
        <v>1</v>
      </c>
      <c r="B66" s="3" t="s">
        <v>40</v>
      </c>
      <c r="C66" t="s">
        <v>17</v>
      </c>
      <c r="D66">
        <f>IFERROR(VLOOKUP(C66,FINALE_19[[Meno]:[Spolu]],5,0),"")</f>
        <v>1574</v>
      </c>
      <c r="E66">
        <v>193</v>
      </c>
      <c r="F66">
        <v>245</v>
      </c>
      <c r="G66">
        <f t="shared" ref="G66:G73" si="4">SUM(D66:F66)</f>
        <v>2012</v>
      </c>
      <c r="H66" s="2">
        <f t="shared" ref="H66:H73" si="5">IFERROR(ROUND(AVERAGE(E66:F66),2),0)</f>
        <v>219</v>
      </c>
    </row>
    <row r="67" spans="1:8" x14ac:dyDescent="0.2">
      <c r="A67" s="1" cm="1">
        <f t="array" ref="A67">ROW()-ROW(FINALE_210[#Headers])</f>
        <v>2</v>
      </c>
      <c r="B67" s="3" t="s">
        <v>37</v>
      </c>
      <c r="C67" t="s">
        <v>24</v>
      </c>
      <c r="D67">
        <f>IFERROR(VLOOKUP(C67,FINALE_19[[Meno]:[Spolu]],5,0),"")</f>
        <v>1279</v>
      </c>
      <c r="E67">
        <v>157</v>
      </c>
      <c r="F67">
        <v>160</v>
      </c>
      <c r="G67">
        <f t="shared" si="4"/>
        <v>1596</v>
      </c>
      <c r="H67" s="2">
        <f t="shared" si="5"/>
        <v>158.5</v>
      </c>
    </row>
    <row r="68" spans="1:8" x14ac:dyDescent="0.2">
      <c r="A68" s="1" cm="1">
        <f t="array" ref="A68">ROW()-ROW(FINALE_210[#Headers])</f>
        <v>3</v>
      </c>
      <c r="B68" s="3" t="s">
        <v>38</v>
      </c>
      <c r="C68" t="s">
        <v>25</v>
      </c>
      <c r="D68">
        <f>IFERROR(VLOOKUP(C68,FINALE_19[[Meno]:[Spolu]],5,0),"")</f>
        <v>1248</v>
      </c>
      <c r="E68">
        <v>148</v>
      </c>
      <c r="F68">
        <v>186</v>
      </c>
      <c r="G68">
        <f t="shared" si="4"/>
        <v>1582</v>
      </c>
      <c r="H68" s="2">
        <f t="shared" si="5"/>
        <v>167</v>
      </c>
    </row>
    <row r="69" spans="1:8" x14ac:dyDescent="0.2">
      <c r="A69" s="1" cm="1">
        <f t="array" ref="A69">ROW()-ROW(FINALE_210[#Headers])</f>
        <v>4</v>
      </c>
      <c r="D69" t="str">
        <f>IFERROR(VLOOKUP(C69,FINALE_19[[Meno]:[Spolu]],5,0),"")</f>
        <v/>
      </c>
      <c r="G69">
        <f t="shared" si="4"/>
        <v>0</v>
      </c>
      <c r="H69" s="2">
        <f t="shared" si="5"/>
        <v>0</v>
      </c>
    </row>
    <row r="70" spans="1:8" x14ac:dyDescent="0.2">
      <c r="A70" s="1" cm="1">
        <f t="array" ref="A70">ROW()-ROW(FINALE_210[#Headers])</f>
        <v>5</v>
      </c>
      <c r="D70" t="str">
        <f>IFERROR(VLOOKUP(C70,FINALE_19[[Meno]:[Spolu]],5,0),"")</f>
        <v/>
      </c>
      <c r="G70">
        <f t="shared" si="4"/>
        <v>0</v>
      </c>
      <c r="H70" s="2">
        <f t="shared" si="5"/>
        <v>0</v>
      </c>
    </row>
    <row r="71" spans="1:8" x14ac:dyDescent="0.2">
      <c r="A71" s="1" cm="1">
        <f t="array" ref="A71">ROW()-ROW(FINALE_210[#Headers])</f>
        <v>6</v>
      </c>
      <c r="D71" t="str">
        <f>IFERROR(VLOOKUP(C71,FINALE_19[[Meno]:[Spolu]],5,0),"")</f>
        <v/>
      </c>
      <c r="G71">
        <f t="shared" si="4"/>
        <v>0</v>
      </c>
      <c r="H71" s="2">
        <f t="shared" si="5"/>
        <v>0</v>
      </c>
    </row>
    <row r="72" spans="1:8" x14ac:dyDescent="0.2">
      <c r="A72" s="1" cm="1">
        <f t="array" ref="A72">ROW()-ROW(FINALE_210[#Headers])</f>
        <v>7</v>
      </c>
      <c r="D72" t="str">
        <f>IFERROR(VLOOKUP(C72,FINALE_19[[Meno]:[Spolu]],5,0),"")</f>
        <v/>
      </c>
      <c r="G72">
        <f t="shared" si="4"/>
        <v>0</v>
      </c>
      <c r="H72" s="2">
        <f t="shared" si="5"/>
        <v>0</v>
      </c>
    </row>
    <row r="73" spans="1:8" x14ac:dyDescent="0.2">
      <c r="A73" s="1" cm="1">
        <f t="array" ref="A73">ROW()-ROW(FINALE_210[#Headers])</f>
        <v>8</v>
      </c>
      <c r="D73" t="str">
        <f>IFERROR(VLOOKUP(C73,FINALE_19[[Meno]:[Spolu]],5,0),"")</f>
        <v/>
      </c>
      <c r="G73">
        <f t="shared" si="4"/>
        <v>0</v>
      </c>
      <c r="H73" s="2">
        <f t="shared" si="5"/>
        <v>0</v>
      </c>
    </row>
  </sheetData>
  <mergeCells count="2">
    <mergeCell ref="A44:H44"/>
    <mergeCell ref="A64:H64"/>
  </mergeCells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zoomScalePageLayoutView="138" workbookViewId="0">
      <selection activeCell="I5" sqref="I5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ROW()-ROW(KVALIFIKACIA11[#Headers])</f>
        <v>1</v>
      </c>
      <c r="B2" s="3" t="s">
        <v>34</v>
      </c>
      <c r="C2" t="s">
        <v>22</v>
      </c>
      <c r="D2">
        <v>183</v>
      </c>
      <c r="E2">
        <v>226</v>
      </c>
      <c r="F2">
        <v>203</v>
      </c>
      <c r="G2">
        <v>223</v>
      </c>
      <c r="H2">
        <v>215</v>
      </c>
      <c r="I2">
        <v>210</v>
      </c>
      <c r="J2">
        <f t="shared" ref="J2:J41" si="0">SUM(D2:I2)</f>
        <v>1260</v>
      </c>
      <c r="K2" s="2">
        <f t="shared" ref="K2:K41" si="1">IFERROR(ROUND(AVERAGE(D2:I2),2),0)</f>
        <v>210</v>
      </c>
    </row>
    <row r="3" spans="1:11" x14ac:dyDescent="0.2">
      <c r="A3" s="1" cm="1">
        <f t="array" ref="A3">ROW()-ROW(KVALIFIKACIA11[#Headers])</f>
        <v>2</v>
      </c>
      <c r="B3" s="3" t="s">
        <v>18</v>
      </c>
      <c r="C3" t="s">
        <v>16</v>
      </c>
      <c r="D3">
        <v>171</v>
      </c>
      <c r="E3">
        <v>189</v>
      </c>
      <c r="F3">
        <v>178</v>
      </c>
      <c r="G3">
        <v>207</v>
      </c>
      <c r="H3">
        <v>171</v>
      </c>
      <c r="I3">
        <v>263</v>
      </c>
      <c r="J3">
        <f t="shared" si="0"/>
        <v>1179</v>
      </c>
      <c r="K3" s="2">
        <f t="shared" si="1"/>
        <v>196.5</v>
      </c>
    </row>
    <row r="4" spans="1:11" x14ac:dyDescent="0.2">
      <c r="A4" s="1" cm="1">
        <f t="array" ref="A4">ROW()-ROW(KVALIFIKACIA11[#Headers])</f>
        <v>3</v>
      </c>
      <c r="B4" s="5" t="s">
        <v>31</v>
      </c>
      <c r="C4" t="s">
        <v>30</v>
      </c>
      <c r="D4">
        <v>214</v>
      </c>
      <c r="E4">
        <v>179</v>
      </c>
      <c r="F4">
        <v>195</v>
      </c>
      <c r="G4">
        <v>171</v>
      </c>
      <c r="H4">
        <v>132</v>
      </c>
      <c r="I4">
        <v>177</v>
      </c>
      <c r="J4">
        <f t="shared" si="0"/>
        <v>1068</v>
      </c>
      <c r="K4" s="2">
        <f t="shared" si="1"/>
        <v>178</v>
      </c>
    </row>
    <row r="5" spans="1:11" x14ac:dyDescent="0.2">
      <c r="A5" s="1" cm="1">
        <f t="array" ref="A5">ROW()-ROW(KVALIFIKACIA11[#Headers])</f>
        <v>4</v>
      </c>
      <c r="J5">
        <f t="shared" si="0"/>
        <v>0</v>
      </c>
      <c r="K5" s="2">
        <f t="shared" si="1"/>
        <v>0</v>
      </c>
    </row>
    <row r="6" spans="1:11" x14ac:dyDescent="0.2">
      <c r="A6" s="1" cm="1">
        <f t="array" ref="A6">ROW()-ROW(KVALIFIKACIA11[#Headers])</f>
        <v>5</v>
      </c>
      <c r="J6">
        <f t="shared" si="0"/>
        <v>0</v>
      </c>
      <c r="K6" s="2">
        <f t="shared" si="1"/>
        <v>0</v>
      </c>
    </row>
    <row r="7" spans="1:11" x14ac:dyDescent="0.2">
      <c r="A7" s="1" cm="1">
        <f t="array" ref="A7">ROW()-ROW(KVALIFIKACIA11[#Headers])</f>
        <v>6</v>
      </c>
      <c r="J7">
        <f t="shared" si="0"/>
        <v>0</v>
      </c>
      <c r="K7" s="2">
        <f t="shared" si="1"/>
        <v>0</v>
      </c>
    </row>
    <row r="8" spans="1:11" x14ac:dyDescent="0.2">
      <c r="A8" s="1" cm="1">
        <f t="array" ref="A8">ROW()-ROW(KVALIFIKACIA11[#Headers])</f>
        <v>7</v>
      </c>
      <c r="J8">
        <f t="shared" si="0"/>
        <v>0</v>
      </c>
      <c r="K8" s="2">
        <f t="shared" si="1"/>
        <v>0</v>
      </c>
    </row>
    <row r="9" spans="1:11" x14ac:dyDescent="0.2">
      <c r="A9" s="1" cm="1">
        <f t="array" ref="A9">ROW()-ROW(KVALIFIKACIA11[#Headers])</f>
        <v>8</v>
      </c>
      <c r="J9">
        <f t="shared" si="0"/>
        <v>0</v>
      </c>
      <c r="K9" s="2">
        <f t="shared" si="1"/>
        <v>0</v>
      </c>
    </row>
    <row r="10" spans="1:11" x14ac:dyDescent="0.2">
      <c r="A10" s="1" cm="1">
        <f t="array" ref="A10">ROW()-ROW(KVALIFIKACIA11[#Headers])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 cm="1">
        <f t="array" ref="A11">ROW()-ROW(KVALIFIKACIA11[#Headers])</f>
        <v>10</v>
      </c>
      <c r="J11">
        <f t="shared" si="0"/>
        <v>0</v>
      </c>
      <c r="K11" s="2">
        <f t="shared" si="1"/>
        <v>0</v>
      </c>
    </row>
    <row r="12" spans="1:11" x14ac:dyDescent="0.2">
      <c r="A12" s="1" cm="1">
        <f t="array" ref="A12">ROW()-ROW(KVALIFIKACIA11[#Headers])</f>
        <v>11</v>
      </c>
      <c r="J12">
        <f t="shared" si="0"/>
        <v>0</v>
      </c>
      <c r="K12" s="2">
        <f t="shared" si="1"/>
        <v>0</v>
      </c>
    </row>
    <row r="13" spans="1:11" x14ac:dyDescent="0.2">
      <c r="A13" s="1" cm="1">
        <f t="array" ref="A13">ROW()-ROW(KVALIFIKACIA11[#Headers])</f>
        <v>12</v>
      </c>
      <c r="J13">
        <f t="shared" si="0"/>
        <v>0</v>
      </c>
      <c r="K13" s="2">
        <f t="shared" si="1"/>
        <v>0</v>
      </c>
    </row>
    <row r="14" spans="1:11" x14ac:dyDescent="0.2">
      <c r="A14" s="1" cm="1">
        <f t="array" ref="A14">ROW()-ROW(KVALIFIKACIA11[#Headers])</f>
        <v>13</v>
      </c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ROW()-ROW(KVALIFIKACIA11[#Headers])</f>
        <v>14</v>
      </c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ROW()-ROW(KVALIFIKACIA11[#Headers])</f>
        <v>15</v>
      </c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ROW()-ROW(KVALIFIKACIA11[#Headers])</f>
        <v>16</v>
      </c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ROW()-ROW(KVALIFIKACIA11[#Headers])</f>
        <v>17</v>
      </c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ROW()-ROW(KVALIFIKACIA11[#Headers])</f>
        <v>18</v>
      </c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ROW()-ROW(KVALIFIKACIA11[#Headers])</f>
        <v>19</v>
      </c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ROW()-ROW(KVALIFIKACIA11[#Headers])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ROW()-ROW(KVALIFIKACIA11[#Headers])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ROW()-ROW(KVALIFIKACIA11[#Headers])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ROW()-ROW(KVALIFIKACIA11[#Headers])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ROW()-ROW(KVALIFIKACIA11[#Headers])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ROW()-ROW(KVALIFIKACIA11[#Headers])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ROW()-ROW(KVALIFIKACIA11[#Headers])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ROW()-ROW(KVALIFIKACIA11[#Headers])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ROW()-ROW(KVALIFIKACIA11[#Headers])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ROW()-ROW(KVALIFIKACIA11[#Headers])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ROW()-ROW(KVALIFIKACIA11[#Headers])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ROW()-ROW(KVALIFIKACIA11[#Headers])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ROW()-ROW(KVALIFIKACIA11[#Headers])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ROW()-ROW(KVALIFIKACIA11[#Headers])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ROW()-ROW(KVALIFIKACIA11[#Headers])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ROW()-ROW(KVALIFIKACIA11[#Headers])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ROW()-ROW(KVALIFIKACIA11[#Headers])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ROW()-ROW(KVALIFIKACIA11[#Headers])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ROW()-ROW(KVALIFIKACIA11[#Headers])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ROW()-ROW(KVALIFIKACIA11[#Headers])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ROW()-ROW(KVALIFIKACIA11[#Headers])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ROW()-ROW(FINALE_112[#Headers])</f>
        <v>1</v>
      </c>
      <c r="D46" t="str">
        <f>IFERROR(VLOOKUP(C46,KVALIFIKACIA11[[Meno]:[Spolu]],8,0),"")</f>
        <v/>
      </c>
      <c r="G46">
        <f>SUM(D46:F46)</f>
        <v>0</v>
      </c>
      <c r="H46" s="2">
        <f>IFERROR(ROUND(AVERAGE(E46:F46),2),0)</f>
        <v>0</v>
      </c>
    </row>
    <row r="47" spans="1:11" x14ac:dyDescent="0.2">
      <c r="A47" s="1" cm="1">
        <f t="array" ref="A47">ROW()-ROW(FINALE_112[#Headers])</f>
        <v>2</v>
      </c>
      <c r="D47" t="str">
        <f>IFERROR(VLOOKUP(C47,KVALIFIKACIA11[[Meno]:[Spolu]],8,0),"")</f>
        <v/>
      </c>
      <c r="G47">
        <f t="shared" ref="G47:G61" si="2">SUM(D47:F47)</f>
        <v>0</v>
      </c>
      <c r="H47" s="2">
        <f t="shared" ref="H47:H61" si="3">IFERROR(ROUND(AVERAGE(E47:F47),2),0)</f>
        <v>0</v>
      </c>
    </row>
    <row r="48" spans="1:11" x14ac:dyDescent="0.2">
      <c r="A48" s="1" cm="1">
        <f t="array" ref="A48">ROW()-ROW(FINALE_112[#Headers])</f>
        <v>3</v>
      </c>
      <c r="D48" t="str">
        <f>IFERROR(VLOOKUP(C48,KVALIFIKACIA11[[Meno]:[Spolu]],8,0),"")</f>
        <v/>
      </c>
      <c r="G48">
        <f t="shared" si="2"/>
        <v>0</v>
      </c>
      <c r="H48" s="2">
        <f t="shared" si="3"/>
        <v>0</v>
      </c>
    </row>
    <row r="49" spans="1:8" x14ac:dyDescent="0.2">
      <c r="A49" s="1" cm="1">
        <f t="array" ref="A49">ROW()-ROW(FINALE_112[#Headers])</f>
        <v>4</v>
      </c>
      <c r="D49" t="str">
        <f>IFERROR(VLOOKUP(C49,KVALIFIKACIA11[[Meno]:[Spolu]],8,0),"")</f>
        <v/>
      </c>
      <c r="G49">
        <f t="shared" si="2"/>
        <v>0</v>
      </c>
      <c r="H49" s="2">
        <f t="shared" si="3"/>
        <v>0</v>
      </c>
    </row>
    <row r="50" spans="1:8" x14ac:dyDescent="0.2">
      <c r="A50" s="1" cm="1">
        <f t="array" ref="A50">ROW()-ROW(FINALE_112[#Headers])</f>
        <v>5</v>
      </c>
      <c r="D50" t="str">
        <f>IFERROR(VLOOKUP(C50,KVALIFIKACIA11[[Meno]:[Spolu]],8,0),"")</f>
        <v/>
      </c>
      <c r="G50">
        <f t="shared" si="2"/>
        <v>0</v>
      </c>
      <c r="H50" s="2">
        <f t="shared" si="3"/>
        <v>0</v>
      </c>
    </row>
    <row r="51" spans="1:8" x14ac:dyDescent="0.2">
      <c r="A51" s="1" cm="1">
        <f t="array" ref="A51">ROW()-ROW(FINALE_112[#Headers])</f>
        <v>6</v>
      </c>
      <c r="D51" t="str">
        <f>IFERROR(VLOOKUP(C51,KVALIFIKACIA11[[Meno]:[Spolu]],8,0),"")</f>
        <v/>
      </c>
      <c r="G51">
        <f t="shared" si="2"/>
        <v>0</v>
      </c>
      <c r="H51" s="2">
        <f t="shared" si="3"/>
        <v>0</v>
      </c>
    </row>
    <row r="52" spans="1:8" x14ac:dyDescent="0.2">
      <c r="A52" s="1" cm="1">
        <f t="array" ref="A52">ROW()-ROW(FINALE_112[#Headers])</f>
        <v>7</v>
      </c>
      <c r="D52" t="str">
        <f>IFERROR(VLOOKUP(C52,KVALIFIKACIA11[[Meno]:[Spolu]],8,0),"")</f>
        <v/>
      </c>
      <c r="G52">
        <f t="shared" si="2"/>
        <v>0</v>
      </c>
      <c r="H52" s="2">
        <f t="shared" si="3"/>
        <v>0</v>
      </c>
    </row>
    <row r="53" spans="1:8" x14ac:dyDescent="0.2">
      <c r="A53" s="1" cm="1">
        <f t="array" ref="A53">ROW()-ROW(FINALE_112[#Headers])</f>
        <v>8</v>
      </c>
      <c r="D53" t="str">
        <f>IFERROR(VLOOKUP(C53,KVALIFIKACIA11[[Meno]:[Spolu]],8,0),"")</f>
        <v/>
      </c>
      <c r="G53">
        <f t="shared" si="2"/>
        <v>0</v>
      </c>
      <c r="H53" s="2">
        <f t="shared" si="3"/>
        <v>0</v>
      </c>
    </row>
    <row r="54" spans="1:8" x14ac:dyDescent="0.2">
      <c r="A54" s="1" cm="1">
        <f t="array" ref="A54">ROW()-ROW(FINALE_112[#Headers])</f>
        <v>9</v>
      </c>
      <c r="D54" t="str">
        <f>IFERROR(VLOOKUP(C54,KVALIFIKACIA11[[Meno]:[Spolu]],8,0),"")</f>
        <v/>
      </c>
      <c r="G54">
        <f t="shared" si="2"/>
        <v>0</v>
      </c>
      <c r="H54" s="2">
        <f t="shared" si="3"/>
        <v>0</v>
      </c>
    </row>
    <row r="55" spans="1:8" x14ac:dyDescent="0.2">
      <c r="A55" s="1" cm="1">
        <f t="array" ref="A55">ROW()-ROW(FINALE_112[#Headers])</f>
        <v>10</v>
      </c>
      <c r="D55" t="str">
        <f>IFERROR(VLOOKUP(C55,KVALIFIKACIA11[[Meno]:[Spolu]],8,0),"")</f>
        <v/>
      </c>
      <c r="G55">
        <f t="shared" si="2"/>
        <v>0</v>
      </c>
      <c r="H55" s="2">
        <f t="shared" si="3"/>
        <v>0</v>
      </c>
    </row>
    <row r="56" spans="1:8" x14ac:dyDescent="0.2">
      <c r="A56" s="1" cm="1">
        <f t="array" ref="A56">ROW()-ROW(FINALE_112[#Headers])</f>
        <v>11</v>
      </c>
      <c r="D56" t="str">
        <f>IFERROR(VLOOKUP(C56,KVALIFIKACIA11[[Meno]:[Spolu]],8,0),"")</f>
        <v/>
      </c>
      <c r="G56">
        <f t="shared" si="2"/>
        <v>0</v>
      </c>
      <c r="H56" s="2">
        <f t="shared" si="3"/>
        <v>0</v>
      </c>
    </row>
    <row r="57" spans="1:8" x14ac:dyDescent="0.2">
      <c r="A57" s="1" cm="1">
        <f t="array" ref="A57">ROW()-ROW(FINALE_112[#Headers])</f>
        <v>12</v>
      </c>
      <c r="D57" t="str">
        <f>IFERROR(VLOOKUP(C57,KVALIFIKACIA11[[Meno]:[Spolu]],8,0),"")</f>
        <v/>
      </c>
      <c r="G57">
        <f t="shared" si="2"/>
        <v>0</v>
      </c>
      <c r="H57" s="2">
        <f t="shared" si="3"/>
        <v>0</v>
      </c>
    </row>
    <row r="58" spans="1:8" x14ac:dyDescent="0.2">
      <c r="A58" s="1" cm="1">
        <f t="array" ref="A58">ROW()-ROW(FINALE_112[#Headers])</f>
        <v>13</v>
      </c>
      <c r="D58" t="str">
        <f>IFERROR(VLOOKUP(C58,KVALIFIKACIA11[[Meno]:[Spolu]],8,0),"")</f>
        <v/>
      </c>
      <c r="G58">
        <f t="shared" si="2"/>
        <v>0</v>
      </c>
      <c r="H58" s="2">
        <f t="shared" si="3"/>
        <v>0</v>
      </c>
    </row>
    <row r="59" spans="1:8" x14ac:dyDescent="0.2">
      <c r="A59" s="1" cm="1">
        <f t="array" ref="A59">ROW()-ROW(FINALE_112[#Headers])</f>
        <v>14</v>
      </c>
      <c r="D59" t="str">
        <f>IFERROR(VLOOKUP(C59,KVALIFIKACIA11[[Meno]:[Spolu]],8,0),"")</f>
        <v/>
      </c>
      <c r="G59">
        <f t="shared" si="2"/>
        <v>0</v>
      </c>
      <c r="H59" s="2">
        <f t="shared" si="3"/>
        <v>0</v>
      </c>
    </row>
    <row r="60" spans="1:8" x14ac:dyDescent="0.2">
      <c r="A60" s="1" cm="1">
        <f t="array" ref="A60">ROW()-ROW(FINALE_112[#Headers])</f>
        <v>15</v>
      </c>
      <c r="D60" t="str">
        <f>IFERROR(VLOOKUP(C60,KVALIFIKACIA11[[Meno]:[Spolu]],8,0),"")</f>
        <v/>
      </c>
      <c r="G60">
        <f t="shared" si="2"/>
        <v>0</v>
      </c>
      <c r="H60" s="2">
        <f t="shared" si="3"/>
        <v>0</v>
      </c>
    </row>
    <row r="61" spans="1:8" x14ac:dyDescent="0.2">
      <c r="A61" s="1" cm="1">
        <f t="array" ref="A61">ROW()-ROW(FINALE_112[#Headers])</f>
        <v>16</v>
      </c>
      <c r="D61" t="str">
        <f>IFERROR(VLOOKUP(C61,KVALIFIKACIA11[[Meno]:[Spolu]],8,0),"")</f>
        <v/>
      </c>
      <c r="G61">
        <f t="shared" si="2"/>
        <v>0</v>
      </c>
      <c r="H61" s="2">
        <f t="shared" si="3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ROW()-ROW(FINALE_213[#Headers])</f>
        <v>1</v>
      </c>
      <c r="D66" t="str">
        <f>IFERROR(VLOOKUP(C66,FINALE_112[[Meno]:[Spolu]],5,0),"")</f>
        <v/>
      </c>
      <c r="G66">
        <f>SUM(D66:F66)</f>
        <v>0</v>
      </c>
      <c r="H66" s="2">
        <f>IFERROR(ROUND(AVERAGE(E66:F66),2),0)</f>
        <v>0</v>
      </c>
    </row>
    <row r="67" spans="1:8" x14ac:dyDescent="0.2">
      <c r="A67" s="1" cm="1">
        <f t="array" ref="A67">ROW()-ROW(FINALE_213[#Headers])</f>
        <v>2</v>
      </c>
      <c r="D67" t="str">
        <f>IFERROR(VLOOKUP(C67,FINALE_112[[Meno]:[Spolu]],5,0),"")</f>
        <v/>
      </c>
      <c r="G67">
        <f t="shared" ref="G67:G73" si="4">SUM(D67:F67)</f>
        <v>0</v>
      </c>
      <c r="H67" s="2">
        <f t="shared" ref="H67:H73" si="5">IFERROR(ROUND(AVERAGE(E67:F67),2),0)</f>
        <v>0</v>
      </c>
    </row>
    <row r="68" spans="1:8" x14ac:dyDescent="0.2">
      <c r="A68" s="1" cm="1">
        <f t="array" ref="A68">ROW()-ROW(FINALE_213[#Headers])</f>
        <v>3</v>
      </c>
      <c r="D68" t="str">
        <f>IFERROR(VLOOKUP(C68,FINALE_112[[Meno]:[Spolu]],5,0),"")</f>
        <v/>
      </c>
      <c r="G68">
        <f t="shared" si="4"/>
        <v>0</v>
      </c>
      <c r="H68" s="2">
        <f t="shared" si="5"/>
        <v>0</v>
      </c>
    </row>
    <row r="69" spans="1:8" x14ac:dyDescent="0.2">
      <c r="A69" s="1" cm="1">
        <f t="array" ref="A69">ROW()-ROW(FINALE_213[#Headers])</f>
        <v>4</v>
      </c>
      <c r="D69" t="str">
        <f>IFERROR(VLOOKUP(C69,FINALE_112[[Meno]:[Spolu]],5,0),"")</f>
        <v/>
      </c>
      <c r="G69">
        <f t="shared" si="4"/>
        <v>0</v>
      </c>
      <c r="H69" s="2">
        <f t="shared" si="5"/>
        <v>0</v>
      </c>
    </row>
    <row r="70" spans="1:8" x14ac:dyDescent="0.2">
      <c r="A70" s="1" cm="1">
        <f t="array" ref="A70">ROW()-ROW(FINALE_213[#Headers])</f>
        <v>5</v>
      </c>
      <c r="D70" t="str">
        <f>IFERROR(VLOOKUP(C70,FINALE_112[[Meno]:[Spolu]],5,0),"")</f>
        <v/>
      </c>
      <c r="G70">
        <f t="shared" si="4"/>
        <v>0</v>
      </c>
      <c r="H70" s="2">
        <f t="shared" si="5"/>
        <v>0</v>
      </c>
    </row>
    <row r="71" spans="1:8" x14ac:dyDescent="0.2">
      <c r="A71" s="1" cm="1">
        <f t="array" ref="A71">ROW()-ROW(FINALE_213[#Headers])</f>
        <v>6</v>
      </c>
      <c r="D71" t="str">
        <f>IFERROR(VLOOKUP(C71,FINALE_112[[Meno]:[Spolu]],5,0),"")</f>
        <v/>
      </c>
      <c r="G71">
        <f t="shared" si="4"/>
        <v>0</v>
      </c>
      <c r="H71" s="2">
        <f t="shared" si="5"/>
        <v>0</v>
      </c>
    </row>
    <row r="72" spans="1:8" x14ac:dyDescent="0.2">
      <c r="A72" s="1" cm="1">
        <f t="array" ref="A72">ROW()-ROW(FINALE_213[#Headers])</f>
        <v>7</v>
      </c>
      <c r="D72" t="str">
        <f>IFERROR(VLOOKUP(C72,FINALE_112[[Meno]:[Spolu]],5,0),"")</f>
        <v/>
      </c>
      <c r="G72">
        <f t="shared" si="4"/>
        <v>0</v>
      </c>
      <c r="H72" s="2">
        <f t="shared" si="5"/>
        <v>0</v>
      </c>
    </row>
    <row r="73" spans="1:8" x14ac:dyDescent="0.2">
      <c r="A73" s="1" cm="1">
        <f t="array" ref="A73">ROW()-ROW(FINALE_213[#Headers])</f>
        <v>8</v>
      </c>
      <c r="D73" t="str">
        <f>IFERROR(VLOOKUP(C73,FINALE_112[[Meno]:[Spolu]],5,0),"")</f>
        <v/>
      </c>
      <c r="G73">
        <f t="shared" si="4"/>
        <v>0</v>
      </c>
      <c r="H73" s="2">
        <f t="shared" si="5"/>
        <v>0</v>
      </c>
    </row>
  </sheetData>
  <mergeCells count="2">
    <mergeCell ref="A44:H44"/>
    <mergeCell ref="A64:H64"/>
  </mergeCells>
  <pageMargins left="0.23622047244094491" right="0.11811023622047245" top="1.3779527559055118" bottom="0.74803149606299213" header="0.31496062992125984" footer="0.31496062992125984"/>
  <pageSetup paperSize="9" orientation="landscape" r:id="rId1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3"/>
  <sheetViews>
    <sheetView zoomScalePageLayoutView="138" workbookViewId="0">
      <selection activeCell="B4" sqref="B4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ROW()-ROW(KVALIFIKACIA1114[#Headers])</f>
        <v>1</v>
      </c>
      <c r="B2" s="4" t="s">
        <v>49</v>
      </c>
      <c r="C2" t="s">
        <v>45</v>
      </c>
      <c r="D2">
        <v>141</v>
      </c>
      <c r="E2">
        <v>104</v>
      </c>
      <c r="F2">
        <v>84</v>
      </c>
      <c r="G2">
        <v>160</v>
      </c>
      <c r="H2">
        <v>131</v>
      </c>
      <c r="I2">
        <v>160</v>
      </c>
      <c r="J2">
        <f>SUM(D2:I2)</f>
        <v>780</v>
      </c>
      <c r="K2" s="2">
        <f>IFERROR(ROUND(AVERAGE(D2:I2),2),0)</f>
        <v>130</v>
      </c>
    </row>
    <row r="3" spans="1:11" x14ac:dyDescent="0.2">
      <c r="A3" s="1" cm="1">
        <f t="array" ref="A3">ROW()-ROW(KVALIFIKACIA1114[#Headers])</f>
        <v>2</v>
      </c>
      <c r="B3" s="4" t="s">
        <v>51</v>
      </c>
      <c r="C3" t="s">
        <v>46</v>
      </c>
      <c r="D3">
        <v>63</v>
      </c>
      <c r="E3">
        <v>111</v>
      </c>
      <c r="F3">
        <v>118</v>
      </c>
      <c r="G3">
        <v>116</v>
      </c>
      <c r="H3">
        <v>97</v>
      </c>
      <c r="I3">
        <v>121</v>
      </c>
      <c r="J3">
        <f t="shared" ref="J3:J41" si="0">SUM(D3:I3)</f>
        <v>626</v>
      </c>
      <c r="K3" s="2">
        <f t="shared" ref="K3:K41" si="1">IFERROR(ROUND(AVERAGE(D3:I3),2),0)</f>
        <v>104.33</v>
      </c>
    </row>
    <row r="4" spans="1:11" x14ac:dyDescent="0.2">
      <c r="A4" s="1" cm="1">
        <f t="array" ref="A4">ROW()-ROW(KVALIFIKACIA1114[#Headers])</f>
        <v>3</v>
      </c>
      <c r="J4">
        <f t="shared" si="0"/>
        <v>0</v>
      </c>
      <c r="K4" s="2">
        <f t="shared" si="1"/>
        <v>0</v>
      </c>
    </row>
    <row r="5" spans="1:11" x14ac:dyDescent="0.2">
      <c r="A5" s="1" cm="1">
        <f t="array" ref="A5">ROW()-ROW(KVALIFIKACIA1114[#Headers])</f>
        <v>4</v>
      </c>
      <c r="J5">
        <f t="shared" si="0"/>
        <v>0</v>
      </c>
      <c r="K5" s="2">
        <f t="shared" si="1"/>
        <v>0</v>
      </c>
    </row>
    <row r="6" spans="1:11" x14ac:dyDescent="0.2">
      <c r="A6" s="1" cm="1">
        <f t="array" ref="A6">ROW()-ROW(KVALIFIKACIA1114[#Headers])</f>
        <v>5</v>
      </c>
      <c r="J6">
        <f t="shared" si="0"/>
        <v>0</v>
      </c>
      <c r="K6" s="2">
        <f t="shared" si="1"/>
        <v>0</v>
      </c>
    </row>
    <row r="7" spans="1:11" x14ac:dyDescent="0.2">
      <c r="A7" s="1" cm="1">
        <f t="array" ref="A7">ROW()-ROW(KVALIFIKACIA1114[#Headers])</f>
        <v>6</v>
      </c>
      <c r="J7">
        <f t="shared" si="0"/>
        <v>0</v>
      </c>
      <c r="K7" s="2">
        <f t="shared" si="1"/>
        <v>0</v>
      </c>
    </row>
    <row r="8" spans="1:11" x14ac:dyDescent="0.2">
      <c r="A8" s="1" cm="1">
        <f t="array" ref="A8">ROW()-ROW(KVALIFIKACIA1114[#Headers])</f>
        <v>7</v>
      </c>
      <c r="J8">
        <f t="shared" si="0"/>
        <v>0</v>
      </c>
      <c r="K8" s="2">
        <f t="shared" si="1"/>
        <v>0</v>
      </c>
    </row>
    <row r="9" spans="1:11" x14ac:dyDescent="0.2">
      <c r="A9" s="1" cm="1">
        <f t="array" ref="A9">ROW()-ROW(KVALIFIKACIA1114[#Headers])</f>
        <v>8</v>
      </c>
      <c r="J9">
        <f t="shared" si="0"/>
        <v>0</v>
      </c>
      <c r="K9" s="2">
        <f t="shared" si="1"/>
        <v>0</v>
      </c>
    </row>
    <row r="10" spans="1:11" x14ac:dyDescent="0.2">
      <c r="A10" s="1" cm="1">
        <f t="array" ref="A10">ROW()-ROW(KVALIFIKACIA1114[#Headers])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 cm="1">
        <f t="array" ref="A11">ROW()-ROW(KVALIFIKACIA1114[#Headers])</f>
        <v>10</v>
      </c>
      <c r="J11">
        <f t="shared" si="0"/>
        <v>0</v>
      </c>
      <c r="K11" s="2">
        <f t="shared" si="1"/>
        <v>0</v>
      </c>
    </row>
    <row r="12" spans="1:11" x14ac:dyDescent="0.2">
      <c r="A12" s="1" cm="1">
        <f t="array" ref="A12">ROW()-ROW(KVALIFIKACIA1114[#Headers])</f>
        <v>11</v>
      </c>
      <c r="J12">
        <f t="shared" si="0"/>
        <v>0</v>
      </c>
      <c r="K12" s="2">
        <f t="shared" si="1"/>
        <v>0</v>
      </c>
    </row>
    <row r="13" spans="1:11" x14ac:dyDescent="0.2">
      <c r="A13" s="1" cm="1">
        <f t="array" ref="A13">ROW()-ROW(KVALIFIKACIA1114[#Headers])</f>
        <v>12</v>
      </c>
      <c r="J13">
        <f t="shared" si="0"/>
        <v>0</v>
      </c>
      <c r="K13" s="2">
        <f t="shared" si="1"/>
        <v>0</v>
      </c>
    </row>
    <row r="14" spans="1:11" x14ac:dyDescent="0.2">
      <c r="A14" s="1" cm="1">
        <f t="array" ref="A14">ROW()-ROW(KVALIFIKACIA1114[#Headers])</f>
        <v>13</v>
      </c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ROW()-ROW(KVALIFIKACIA1114[#Headers])</f>
        <v>14</v>
      </c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ROW()-ROW(KVALIFIKACIA1114[#Headers])</f>
        <v>15</v>
      </c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ROW()-ROW(KVALIFIKACIA1114[#Headers])</f>
        <v>16</v>
      </c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ROW()-ROW(KVALIFIKACIA1114[#Headers])</f>
        <v>17</v>
      </c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ROW()-ROW(KVALIFIKACIA1114[#Headers])</f>
        <v>18</v>
      </c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ROW()-ROW(KVALIFIKACIA1114[#Headers])</f>
        <v>19</v>
      </c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ROW()-ROW(KVALIFIKACIA1114[#Headers])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ROW()-ROW(KVALIFIKACIA1114[#Headers])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ROW()-ROW(KVALIFIKACIA1114[#Headers])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ROW()-ROW(KVALIFIKACIA1114[#Headers])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ROW()-ROW(KVALIFIKACIA1114[#Headers])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ROW()-ROW(KVALIFIKACIA1114[#Headers])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ROW()-ROW(KVALIFIKACIA1114[#Headers])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ROW()-ROW(KVALIFIKACIA1114[#Headers])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ROW()-ROW(KVALIFIKACIA1114[#Headers])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ROW()-ROW(KVALIFIKACIA1114[#Headers])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ROW()-ROW(KVALIFIKACIA1114[#Headers])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ROW()-ROW(KVALIFIKACIA1114[#Headers])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ROW()-ROW(KVALIFIKACIA1114[#Headers])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ROW()-ROW(KVALIFIKACIA1114[#Headers])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ROW()-ROW(KVALIFIKACIA1114[#Headers])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ROW()-ROW(KVALIFIKACIA1114[#Headers])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ROW()-ROW(KVALIFIKACIA1114[#Headers])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ROW()-ROW(KVALIFIKACIA1114[#Headers])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ROW()-ROW(KVALIFIKACIA1114[#Headers])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ROW()-ROW(KVALIFIKACIA1114[#Headers])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ROW()-ROW(KVALIFIKACIA1114[#Headers])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ROW()-ROW(FINALE_11215[#Headers])</f>
        <v>1</v>
      </c>
      <c r="D46" t="str">
        <f>IFERROR(VLOOKUP(C46,KVALIFIKACIA1114[[Meno]:[Spolu]],8,0),"")</f>
        <v/>
      </c>
      <c r="G46">
        <f>SUM(D46:F46)</f>
        <v>0</v>
      </c>
      <c r="H46" s="2">
        <f>IFERROR(ROUND(AVERAGE(E46:F46),2),0)</f>
        <v>0</v>
      </c>
    </row>
    <row r="47" spans="1:11" x14ac:dyDescent="0.2">
      <c r="A47" s="1" cm="1">
        <f t="array" ref="A47">ROW()-ROW(FINALE_11215[#Headers])</f>
        <v>2</v>
      </c>
      <c r="D47" t="str">
        <f>IFERROR(VLOOKUP(C47,KVALIFIKACIA1114[[Meno]:[Spolu]],8,0),"")</f>
        <v/>
      </c>
      <c r="G47">
        <f t="shared" ref="G47:G61" si="2">SUM(D47:F47)</f>
        <v>0</v>
      </c>
      <c r="H47" s="2">
        <f t="shared" ref="H47:H61" si="3">IFERROR(ROUND(AVERAGE(E47:F47),2),0)</f>
        <v>0</v>
      </c>
    </row>
    <row r="48" spans="1:11" x14ac:dyDescent="0.2">
      <c r="A48" s="1" cm="1">
        <f t="array" ref="A48">ROW()-ROW(FINALE_11215[#Headers])</f>
        <v>3</v>
      </c>
      <c r="D48" t="str">
        <f>IFERROR(VLOOKUP(C48,KVALIFIKACIA1114[[Meno]:[Spolu]],8,0),"")</f>
        <v/>
      </c>
      <c r="G48">
        <f t="shared" si="2"/>
        <v>0</v>
      </c>
      <c r="H48" s="2">
        <f t="shared" si="3"/>
        <v>0</v>
      </c>
    </row>
    <row r="49" spans="1:8" x14ac:dyDescent="0.2">
      <c r="A49" s="1" cm="1">
        <f t="array" ref="A49">ROW()-ROW(FINALE_11215[#Headers])</f>
        <v>4</v>
      </c>
      <c r="D49" t="str">
        <f>IFERROR(VLOOKUP(C49,KVALIFIKACIA1114[[Meno]:[Spolu]],8,0),"")</f>
        <v/>
      </c>
      <c r="G49">
        <f t="shared" si="2"/>
        <v>0</v>
      </c>
      <c r="H49" s="2">
        <f t="shared" si="3"/>
        <v>0</v>
      </c>
    </row>
    <row r="50" spans="1:8" x14ac:dyDescent="0.2">
      <c r="A50" s="1" cm="1">
        <f t="array" ref="A50">ROW()-ROW(FINALE_11215[#Headers])</f>
        <v>5</v>
      </c>
      <c r="D50" t="str">
        <f>IFERROR(VLOOKUP(C50,KVALIFIKACIA1114[[Meno]:[Spolu]],8,0),"")</f>
        <v/>
      </c>
      <c r="G50">
        <f t="shared" si="2"/>
        <v>0</v>
      </c>
      <c r="H50" s="2">
        <f t="shared" si="3"/>
        <v>0</v>
      </c>
    </row>
    <row r="51" spans="1:8" x14ac:dyDescent="0.2">
      <c r="A51" s="1" cm="1">
        <f t="array" ref="A51">ROW()-ROW(FINALE_11215[#Headers])</f>
        <v>6</v>
      </c>
      <c r="D51" t="str">
        <f>IFERROR(VLOOKUP(C51,KVALIFIKACIA1114[[Meno]:[Spolu]],8,0),"")</f>
        <v/>
      </c>
      <c r="G51">
        <f t="shared" si="2"/>
        <v>0</v>
      </c>
      <c r="H51" s="2">
        <f t="shared" si="3"/>
        <v>0</v>
      </c>
    </row>
    <row r="52" spans="1:8" x14ac:dyDescent="0.2">
      <c r="A52" s="1" cm="1">
        <f t="array" ref="A52">ROW()-ROW(FINALE_11215[#Headers])</f>
        <v>7</v>
      </c>
      <c r="D52" t="str">
        <f>IFERROR(VLOOKUP(C52,KVALIFIKACIA1114[[Meno]:[Spolu]],8,0),"")</f>
        <v/>
      </c>
      <c r="G52">
        <f t="shared" si="2"/>
        <v>0</v>
      </c>
      <c r="H52" s="2">
        <f t="shared" si="3"/>
        <v>0</v>
      </c>
    </row>
    <row r="53" spans="1:8" x14ac:dyDescent="0.2">
      <c r="A53" s="1" cm="1">
        <f t="array" ref="A53">ROW()-ROW(FINALE_11215[#Headers])</f>
        <v>8</v>
      </c>
      <c r="D53" t="str">
        <f>IFERROR(VLOOKUP(C53,KVALIFIKACIA1114[[Meno]:[Spolu]],8,0),"")</f>
        <v/>
      </c>
      <c r="G53">
        <f t="shared" si="2"/>
        <v>0</v>
      </c>
      <c r="H53" s="2">
        <f t="shared" si="3"/>
        <v>0</v>
      </c>
    </row>
    <row r="54" spans="1:8" x14ac:dyDescent="0.2">
      <c r="A54" s="1" cm="1">
        <f t="array" ref="A54">ROW()-ROW(FINALE_11215[#Headers])</f>
        <v>9</v>
      </c>
      <c r="D54" t="str">
        <f>IFERROR(VLOOKUP(C54,KVALIFIKACIA1114[[Meno]:[Spolu]],8,0),"")</f>
        <v/>
      </c>
      <c r="G54">
        <f t="shared" si="2"/>
        <v>0</v>
      </c>
      <c r="H54" s="2">
        <f t="shared" si="3"/>
        <v>0</v>
      </c>
    </row>
    <row r="55" spans="1:8" x14ac:dyDescent="0.2">
      <c r="A55" s="1" cm="1">
        <f t="array" ref="A55">ROW()-ROW(FINALE_11215[#Headers])</f>
        <v>10</v>
      </c>
      <c r="D55" t="str">
        <f>IFERROR(VLOOKUP(C55,KVALIFIKACIA1114[[Meno]:[Spolu]],8,0),"")</f>
        <v/>
      </c>
      <c r="G55">
        <f t="shared" si="2"/>
        <v>0</v>
      </c>
      <c r="H55" s="2">
        <f t="shared" si="3"/>
        <v>0</v>
      </c>
    </row>
    <row r="56" spans="1:8" x14ac:dyDescent="0.2">
      <c r="A56" s="1" cm="1">
        <f t="array" ref="A56">ROW()-ROW(FINALE_11215[#Headers])</f>
        <v>11</v>
      </c>
      <c r="D56" t="str">
        <f>IFERROR(VLOOKUP(C56,KVALIFIKACIA1114[[Meno]:[Spolu]],8,0),"")</f>
        <v/>
      </c>
      <c r="G56">
        <f t="shared" si="2"/>
        <v>0</v>
      </c>
      <c r="H56" s="2">
        <f t="shared" si="3"/>
        <v>0</v>
      </c>
    </row>
    <row r="57" spans="1:8" x14ac:dyDescent="0.2">
      <c r="A57" s="1" cm="1">
        <f t="array" ref="A57">ROW()-ROW(FINALE_11215[#Headers])</f>
        <v>12</v>
      </c>
      <c r="D57" t="str">
        <f>IFERROR(VLOOKUP(C57,KVALIFIKACIA1114[[Meno]:[Spolu]],8,0),"")</f>
        <v/>
      </c>
      <c r="G57">
        <f t="shared" si="2"/>
        <v>0</v>
      </c>
      <c r="H57" s="2">
        <f t="shared" si="3"/>
        <v>0</v>
      </c>
    </row>
    <row r="58" spans="1:8" x14ac:dyDescent="0.2">
      <c r="A58" s="1" cm="1">
        <f t="array" ref="A58">ROW()-ROW(FINALE_11215[#Headers])</f>
        <v>13</v>
      </c>
      <c r="D58" t="str">
        <f>IFERROR(VLOOKUP(C58,KVALIFIKACIA1114[[Meno]:[Spolu]],8,0),"")</f>
        <v/>
      </c>
      <c r="G58">
        <f t="shared" si="2"/>
        <v>0</v>
      </c>
      <c r="H58" s="2">
        <f t="shared" si="3"/>
        <v>0</v>
      </c>
    </row>
    <row r="59" spans="1:8" x14ac:dyDescent="0.2">
      <c r="A59" s="1" cm="1">
        <f t="array" ref="A59">ROW()-ROW(FINALE_11215[#Headers])</f>
        <v>14</v>
      </c>
      <c r="D59" t="str">
        <f>IFERROR(VLOOKUP(C59,KVALIFIKACIA1114[[Meno]:[Spolu]],8,0),"")</f>
        <v/>
      </c>
      <c r="G59">
        <f t="shared" si="2"/>
        <v>0</v>
      </c>
      <c r="H59" s="2">
        <f t="shared" si="3"/>
        <v>0</v>
      </c>
    </row>
    <row r="60" spans="1:8" x14ac:dyDescent="0.2">
      <c r="A60" s="1" cm="1">
        <f t="array" ref="A60">ROW()-ROW(FINALE_11215[#Headers])</f>
        <v>15</v>
      </c>
      <c r="D60" t="str">
        <f>IFERROR(VLOOKUP(C60,KVALIFIKACIA1114[[Meno]:[Spolu]],8,0),"")</f>
        <v/>
      </c>
      <c r="G60">
        <f t="shared" si="2"/>
        <v>0</v>
      </c>
      <c r="H60" s="2">
        <f t="shared" si="3"/>
        <v>0</v>
      </c>
    </row>
    <row r="61" spans="1:8" x14ac:dyDescent="0.2">
      <c r="A61" s="1" cm="1">
        <f t="array" ref="A61">ROW()-ROW(FINALE_11215[#Headers])</f>
        <v>16</v>
      </c>
      <c r="D61" t="str">
        <f>IFERROR(VLOOKUP(C61,KVALIFIKACIA1114[[Meno]:[Spolu]],8,0),"")</f>
        <v/>
      </c>
      <c r="G61">
        <f t="shared" si="2"/>
        <v>0</v>
      </c>
      <c r="H61" s="2">
        <f t="shared" si="3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ROW()-ROW(FINALE_21316[#Headers])</f>
        <v>1</v>
      </c>
      <c r="D66" t="str">
        <f>IFERROR(VLOOKUP(C66,FINALE_11215[[Meno]:[Spolu]],5,0),"")</f>
        <v/>
      </c>
      <c r="G66">
        <f>SUM(D66:F66)</f>
        <v>0</v>
      </c>
      <c r="H66" s="2">
        <f>IFERROR(ROUND(AVERAGE(E66:F66),2),0)</f>
        <v>0</v>
      </c>
    </row>
    <row r="67" spans="1:8" x14ac:dyDescent="0.2">
      <c r="A67" s="1" cm="1">
        <f t="array" ref="A67">ROW()-ROW(FINALE_21316[#Headers])</f>
        <v>2</v>
      </c>
      <c r="D67" t="str">
        <f>IFERROR(VLOOKUP(C67,FINALE_11215[[Meno]:[Spolu]],5,0),"")</f>
        <v/>
      </c>
      <c r="G67">
        <f t="shared" ref="G67:G73" si="4">SUM(D67:F67)</f>
        <v>0</v>
      </c>
      <c r="H67" s="2">
        <f t="shared" ref="H67:H73" si="5">IFERROR(ROUND(AVERAGE(E67:F67),2),0)</f>
        <v>0</v>
      </c>
    </row>
    <row r="68" spans="1:8" x14ac:dyDescent="0.2">
      <c r="A68" s="1" cm="1">
        <f t="array" ref="A68">ROW()-ROW(FINALE_21316[#Headers])</f>
        <v>3</v>
      </c>
      <c r="D68" t="str">
        <f>IFERROR(VLOOKUP(C68,FINALE_11215[[Meno]:[Spolu]],5,0),"")</f>
        <v/>
      </c>
      <c r="G68">
        <f t="shared" si="4"/>
        <v>0</v>
      </c>
      <c r="H68" s="2">
        <f t="shared" si="5"/>
        <v>0</v>
      </c>
    </row>
    <row r="69" spans="1:8" x14ac:dyDescent="0.2">
      <c r="A69" s="1" cm="1">
        <f t="array" ref="A69">ROW()-ROW(FINALE_21316[#Headers])</f>
        <v>4</v>
      </c>
      <c r="D69" t="str">
        <f>IFERROR(VLOOKUP(C69,FINALE_11215[[Meno]:[Spolu]],5,0),"")</f>
        <v/>
      </c>
      <c r="G69">
        <f t="shared" si="4"/>
        <v>0</v>
      </c>
      <c r="H69" s="2">
        <f t="shared" si="5"/>
        <v>0</v>
      </c>
    </row>
    <row r="70" spans="1:8" x14ac:dyDescent="0.2">
      <c r="A70" s="1" cm="1">
        <f t="array" ref="A70">ROW()-ROW(FINALE_21316[#Headers])</f>
        <v>5</v>
      </c>
      <c r="D70" t="str">
        <f>IFERROR(VLOOKUP(C70,FINALE_11215[[Meno]:[Spolu]],5,0),"")</f>
        <v/>
      </c>
      <c r="G70">
        <f t="shared" si="4"/>
        <v>0</v>
      </c>
      <c r="H70" s="2">
        <f t="shared" si="5"/>
        <v>0</v>
      </c>
    </row>
    <row r="71" spans="1:8" x14ac:dyDescent="0.2">
      <c r="A71" s="1" cm="1">
        <f t="array" ref="A71">ROW()-ROW(FINALE_21316[#Headers])</f>
        <v>6</v>
      </c>
      <c r="D71" t="str">
        <f>IFERROR(VLOOKUP(C71,FINALE_11215[[Meno]:[Spolu]],5,0),"")</f>
        <v/>
      </c>
      <c r="G71">
        <f t="shared" si="4"/>
        <v>0</v>
      </c>
      <c r="H71" s="2">
        <f t="shared" si="5"/>
        <v>0</v>
      </c>
    </row>
    <row r="72" spans="1:8" x14ac:dyDescent="0.2">
      <c r="A72" s="1" cm="1">
        <f t="array" ref="A72">ROW()-ROW(FINALE_21316[#Headers])</f>
        <v>7</v>
      </c>
      <c r="D72" t="str">
        <f>IFERROR(VLOOKUP(C72,FINALE_11215[[Meno]:[Spolu]],5,0),"")</f>
        <v/>
      </c>
      <c r="G72">
        <f t="shared" si="4"/>
        <v>0</v>
      </c>
      <c r="H72" s="2">
        <f t="shared" si="5"/>
        <v>0</v>
      </c>
    </row>
    <row r="73" spans="1:8" x14ac:dyDescent="0.2">
      <c r="A73" s="1" cm="1">
        <f t="array" ref="A73">ROW()-ROW(FINALE_21316[#Headers])</f>
        <v>8</v>
      </c>
      <c r="D73" t="str">
        <f>IFERROR(VLOOKUP(C73,FINALE_11215[[Meno]:[Spolu]],5,0),"")</f>
        <v/>
      </c>
      <c r="G73">
        <f t="shared" si="4"/>
        <v>0</v>
      </c>
      <c r="H73" s="2">
        <f t="shared" si="5"/>
        <v>0</v>
      </c>
    </row>
  </sheetData>
  <mergeCells count="2">
    <mergeCell ref="A44:H44"/>
    <mergeCell ref="A64:H64"/>
  </mergeCells>
  <pageMargins left="0.23622047244094491" right="0.11811023622047245" top="1.3779527559055118" bottom="0.74803149606299213" header="0.31496062992125984" footer="0.31496062992125984"/>
  <pageSetup paperSize="9" orientation="landscape" r:id="rId1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3"/>
  <sheetViews>
    <sheetView zoomScale="55" zoomScaleNormal="55" zoomScalePageLayoutView="138" workbookViewId="0">
      <selection activeCell="N29" sqref="N29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ROW()-ROW(KVALIFIKACIA1117[#Headers])</f>
        <v>1</v>
      </c>
      <c r="J2">
        <f>SUM(D2:I2)</f>
        <v>0</v>
      </c>
      <c r="K2" s="2">
        <f>IFERROR(ROUND(AVERAGE(D2:I2),2),0)</f>
        <v>0</v>
      </c>
    </row>
    <row r="3" spans="1:11" x14ac:dyDescent="0.2">
      <c r="A3" s="1" cm="1">
        <f t="array" ref="A3">ROW()-ROW(KVALIFIKACIA1117[#Headers])</f>
        <v>2</v>
      </c>
      <c r="J3">
        <f t="shared" ref="J3:J41" si="0">SUM(D3:I3)</f>
        <v>0</v>
      </c>
      <c r="K3" s="2">
        <f t="shared" ref="K3:K41" si="1">IFERROR(ROUND(AVERAGE(D3:I3),2),0)</f>
        <v>0</v>
      </c>
    </row>
    <row r="4" spans="1:11" x14ac:dyDescent="0.2">
      <c r="A4" s="1" cm="1">
        <f t="array" ref="A4">ROW()-ROW(KVALIFIKACIA1117[#Headers])</f>
        <v>3</v>
      </c>
      <c r="J4">
        <f t="shared" si="0"/>
        <v>0</v>
      </c>
      <c r="K4" s="2">
        <f t="shared" si="1"/>
        <v>0</v>
      </c>
    </row>
    <row r="5" spans="1:11" x14ac:dyDescent="0.2">
      <c r="A5" s="1" cm="1">
        <f t="array" ref="A5">ROW()-ROW(KVALIFIKACIA1117[#Headers])</f>
        <v>4</v>
      </c>
      <c r="J5">
        <f t="shared" si="0"/>
        <v>0</v>
      </c>
      <c r="K5" s="2">
        <f t="shared" si="1"/>
        <v>0</v>
      </c>
    </row>
    <row r="6" spans="1:11" x14ac:dyDescent="0.2">
      <c r="A6" s="1" cm="1">
        <f t="array" ref="A6">ROW()-ROW(KVALIFIKACIA1117[#Headers])</f>
        <v>5</v>
      </c>
      <c r="J6">
        <f t="shared" si="0"/>
        <v>0</v>
      </c>
      <c r="K6" s="2">
        <f t="shared" si="1"/>
        <v>0</v>
      </c>
    </row>
    <row r="7" spans="1:11" x14ac:dyDescent="0.2">
      <c r="A7" s="1" cm="1">
        <f t="array" ref="A7">ROW()-ROW(KVALIFIKACIA1117[#Headers])</f>
        <v>6</v>
      </c>
      <c r="J7">
        <f t="shared" si="0"/>
        <v>0</v>
      </c>
      <c r="K7" s="2">
        <f t="shared" si="1"/>
        <v>0</v>
      </c>
    </row>
    <row r="8" spans="1:11" x14ac:dyDescent="0.2">
      <c r="A8" s="1" cm="1">
        <f t="array" ref="A8">ROW()-ROW(KVALIFIKACIA1117[#Headers])</f>
        <v>7</v>
      </c>
      <c r="J8">
        <f t="shared" si="0"/>
        <v>0</v>
      </c>
      <c r="K8" s="2">
        <f t="shared" si="1"/>
        <v>0</v>
      </c>
    </row>
    <row r="9" spans="1:11" x14ac:dyDescent="0.2">
      <c r="A9" s="1" cm="1">
        <f t="array" ref="A9">ROW()-ROW(KVALIFIKACIA1117[#Headers])</f>
        <v>8</v>
      </c>
      <c r="J9">
        <f t="shared" si="0"/>
        <v>0</v>
      </c>
      <c r="K9" s="2">
        <f t="shared" si="1"/>
        <v>0</v>
      </c>
    </row>
    <row r="10" spans="1:11" x14ac:dyDescent="0.2">
      <c r="A10" s="1" cm="1">
        <f t="array" ref="A10">ROW()-ROW(KVALIFIKACIA1117[#Headers])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 cm="1">
        <f t="array" ref="A11">ROW()-ROW(KVALIFIKACIA1117[#Headers])</f>
        <v>10</v>
      </c>
      <c r="J11">
        <f t="shared" si="0"/>
        <v>0</v>
      </c>
      <c r="K11" s="2">
        <f t="shared" si="1"/>
        <v>0</v>
      </c>
    </row>
    <row r="12" spans="1:11" x14ac:dyDescent="0.2">
      <c r="A12" s="1" cm="1">
        <f t="array" ref="A12">ROW()-ROW(KVALIFIKACIA1117[#Headers])</f>
        <v>11</v>
      </c>
      <c r="J12">
        <f t="shared" si="0"/>
        <v>0</v>
      </c>
      <c r="K12" s="2">
        <f t="shared" si="1"/>
        <v>0</v>
      </c>
    </row>
    <row r="13" spans="1:11" x14ac:dyDescent="0.2">
      <c r="A13" s="1" cm="1">
        <f t="array" ref="A13">ROW()-ROW(KVALIFIKACIA1117[#Headers])</f>
        <v>12</v>
      </c>
      <c r="J13">
        <f t="shared" si="0"/>
        <v>0</v>
      </c>
      <c r="K13" s="2">
        <f t="shared" si="1"/>
        <v>0</v>
      </c>
    </row>
    <row r="14" spans="1:11" x14ac:dyDescent="0.2">
      <c r="A14" s="1" cm="1">
        <f t="array" ref="A14">ROW()-ROW(KVALIFIKACIA1117[#Headers])</f>
        <v>13</v>
      </c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ROW()-ROW(KVALIFIKACIA1117[#Headers])</f>
        <v>14</v>
      </c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ROW()-ROW(KVALIFIKACIA1117[#Headers])</f>
        <v>15</v>
      </c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ROW()-ROW(KVALIFIKACIA1117[#Headers])</f>
        <v>16</v>
      </c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ROW()-ROW(KVALIFIKACIA1117[#Headers])</f>
        <v>17</v>
      </c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ROW()-ROW(KVALIFIKACIA1117[#Headers])</f>
        <v>18</v>
      </c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ROW()-ROW(KVALIFIKACIA1117[#Headers])</f>
        <v>19</v>
      </c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ROW()-ROW(KVALIFIKACIA1117[#Headers])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ROW()-ROW(KVALIFIKACIA1117[#Headers])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ROW()-ROW(KVALIFIKACIA1117[#Headers])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ROW()-ROW(KVALIFIKACIA1117[#Headers])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ROW()-ROW(KVALIFIKACIA1117[#Headers])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ROW()-ROW(KVALIFIKACIA1117[#Headers])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ROW()-ROW(KVALIFIKACIA1117[#Headers])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ROW()-ROW(KVALIFIKACIA1117[#Headers])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ROW()-ROW(KVALIFIKACIA1117[#Headers])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ROW()-ROW(KVALIFIKACIA1117[#Headers])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ROW()-ROW(KVALIFIKACIA1117[#Headers])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ROW()-ROW(KVALIFIKACIA1117[#Headers])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ROW()-ROW(KVALIFIKACIA1117[#Headers])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ROW()-ROW(KVALIFIKACIA1117[#Headers])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ROW()-ROW(KVALIFIKACIA1117[#Headers])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ROW()-ROW(KVALIFIKACIA1117[#Headers])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ROW()-ROW(KVALIFIKACIA1117[#Headers])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ROW()-ROW(KVALIFIKACIA1117[#Headers])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ROW()-ROW(KVALIFIKACIA1117[#Headers])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ROW()-ROW(KVALIFIKACIA1117[#Headers])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ROW()-ROW(KVALIFIKACIA1117[#Headers])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ROW()-ROW(FINALE_11218[#Headers])</f>
        <v>1</v>
      </c>
      <c r="D46" t="str">
        <f>IFERROR(VLOOKUP(C46,KVALIFIKACIA1117[[Meno]:[Spolu]],8,0),"")</f>
        <v/>
      </c>
      <c r="G46">
        <f>SUM(D46:F46)</f>
        <v>0</v>
      </c>
      <c r="H46" s="2">
        <f>IFERROR(ROUND(AVERAGE(E46:F46),2),0)</f>
        <v>0</v>
      </c>
    </row>
    <row r="47" spans="1:11" x14ac:dyDescent="0.2">
      <c r="A47" s="1" cm="1">
        <f t="array" ref="A47">ROW()-ROW(FINALE_11218[#Headers])</f>
        <v>2</v>
      </c>
      <c r="D47" t="str">
        <f>IFERROR(VLOOKUP(C47,KVALIFIKACIA1117[[Meno]:[Spolu]],8,0),"")</f>
        <v/>
      </c>
      <c r="G47">
        <f t="shared" ref="G47:G61" si="2">SUM(D47:F47)</f>
        <v>0</v>
      </c>
      <c r="H47" s="2">
        <f t="shared" ref="H47:H61" si="3">IFERROR(ROUND(AVERAGE(E47:F47),2),0)</f>
        <v>0</v>
      </c>
    </row>
    <row r="48" spans="1:11" x14ac:dyDescent="0.2">
      <c r="A48" s="1" cm="1">
        <f t="array" ref="A48">ROW()-ROW(FINALE_11218[#Headers])</f>
        <v>3</v>
      </c>
      <c r="D48" t="str">
        <f>IFERROR(VLOOKUP(C48,KVALIFIKACIA1117[[Meno]:[Spolu]],8,0),"")</f>
        <v/>
      </c>
      <c r="G48">
        <f t="shared" si="2"/>
        <v>0</v>
      </c>
      <c r="H48" s="2">
        <f t="shared" si="3"/>
        <v>0</v>
      </c>
    </row>
    <row r="49" spans="1:8" x14ac:dyDescent="0.2">
      <c r="A49" s="1" cm="1">
        <f t="array" ref="A49">ROW()-ROW(FINALE_11218[#Headers])</f>
        <v>4</v>
      </c>
      <c r="D49" t="str">
        <f>IFERROR(VLOOKUP(C49,KVALIFIKACIA1117[[Meno]:[Spolu]],8,0),"")</f>
        <v/>
      </c>
      <c r="G49">
        <f t="shared" si="2"/>
        <v>0</v>
      </c>
      <c r="H49" s="2">
        <f t="shared" si="3"/>
        <v>0</v>
      </c>
    </row>
    <row r="50" spans="1:8" x14ac:dyDescent="0.2">
      <c r="A50" s="1" cm="1">
        <f t="array" ref="A50">ROW()-ROW(FINALE_11218[#Headers])</f>
        <v>5</v>
      </c>
      <c r="D50" t="str">
        <f>IFERROR(VLOOKUP(C50,KVALIFIKACIA1117[[Meno]:[Spolu]],8,0),"")</f>
        <v/>
      </c>
      <c r="G50">
        <f t="shared" si="2"/>
        <v>0</v>
      </c>
      <c r="H50" s="2">
        <f t="shared" si="3"/>
        <v>0</v>
      </c>
    </row>
    <row r="51" spans="1:8" x14ac:dyDescent="0.2">
      <c r="A51" s="1" cm="1">
        <f t="array" ref="A51">ROW()-ROW(FINALE_11218[#Headers])</f>
        <v>6</v>
      </c>
      <c r="D51" t="str">
        <f>IFERROR(VLOOKUP(C51,KVALIFIKACIA1117[[Meno]:[Spolu]],8,0),"")</f>
        <v/>
      </c>
      <c r="G51">
        <f t="shared" si="2"/>
        <v>0</v>
      </c>
      <c r="H51" s="2">
        <f t="shared" si="3"/>
        <v>0</v>
      </c>
    </row>
    <row r="52" spans="1:8" x14ac:dyDescent="0.2">
      <c r="A52" s="1" cm="1">
        <f t="array" ref="A52">ROW()-ROW(FINALE_11218[#Headers])</f>
        <v>7</v>
      </c>
      <c r="D52" t="str">
        <f>IFERROR(VLOOKUP(C52,KVALIFIKACIA1117[[Meno]:[Spolu]],8,0),"")</f>
        <v/>
      </c>
      <c r="G52">
        <f t="shared" si="2"/>
        <v>0</v>
      </c>
      <c r="H52" s="2">
        <f t="shared" si="3"/>
        <v>0</v>
      </c>
    </row>
    <row r="53" spans="1:8" x14ac:dyDescent="0.2">
      <c r="A53" s="1" cm="1">
        <f t="array" ref="A53">ROW()-ROW(FINALE_11218[#Headers])</f>
        <v>8</v>
      </c>
      <c r="D53" t="str">
        <f>IFERROR(VLOOKUP(C53,KVALIFIKACIA1117[[Meno]:[Spolu]],8,0),"")</f>
        <v/>
      </c>
      <c r="G53">
        <f t="shared" si="2"/>
        <v>0</v>
      </c>
      <c r="H53" s="2">
        <f t="shared" si="3"/>
        <v>0</v>
      </c>
    </row>
    <row r="54" spans="1:8" x14ac:dyDescent="0.2">
      <c r="A54" s="1" cm="1">
        <f t="array" ref="A54">ROW()-ROW(FINALE_11218[#Headers])</f>
        <v>9</v>
      </c>
      <c r="D54" t="str">
        <f>IFERROR(VLOOKUP(C54,KVALIFIKACIA1117[[Meno]:[Spolu]],8,0),"")</f>
        <v/>
      </c>
      <c r="G54">
        <f t="shared" si="2"/>
        <v>0</v>
      </c>
      <c r="H54" s="2">
        <f t="shared" si="3"/>
        <v>0</v>
      </c>
    </row>
    <row r="55" spans="1:8" x14ac:dyDescent="0.2">
      <c r="A55" s="1" cm="1">
        <f t="array" ref="A55">ROW()-ROW(FINALE_11218[#Headers])</f>
        <v>10</v>
      </c>
      <c r="D55" t="str">
        <f>IFERROR(VLOOKUP(C55,KVALIFIKACIA1117[[Meno]:[Spolu]],8,0),"")</f>
        <v/>
      </c>
      <c r="G55">
        <f t="shared" si="2"/>
        <v>0</v>
      </c>
      <c r="H55" s="2">
        <f t="shared" si="3"/>
        <v>0</v>
      </c>
    </row>
    <row r="56" spans="1:8" x14ac:dyDescent="0.2">
      <c r="A56" s="1" cm="1">
        <f t="array" ref="A56">ROW()-ROW(FINALE_11218[#Headers])</f>
        <v>11</v>
      </c>
      <c r="D56" t="str">
        <f>IFERROR(VLOOKUP(C56,KVALIFIKACIA1117[[Meno]:[Spolu]],8,0),"")</f>
        <v/>
      </c>
      <c r="G56">
        <f t="shared" si="2"/>
        <v>0</v>
      </c>
      <c r="H56" s="2">
        <f t="shared" si="3"/>
        <v>0</v>
      </c>
    </row>
    <row r="57" spans="1:8" x14ac:dyDescent="0.2">
      <c r="A57" s="1" cm="1">
        <f t="array" ref="A57">ROW()-ROW(FINALE_11218[#Headers])</f>
        <v>12</v>
      </c>
      <c r="D57" t="str">
        <f>IFERROR(VLOOKUP(C57,KVALIFIKACIA1117[[Meno]:[Spolu]],8,0),"")</f>
        <v/>
      </c>
      <c r="G57">
        <f t="shared" si="2"/>
        <v>0</v>
      </c>
      <c r="H57" s="2">
        <f t="shared" si="3"/>
        <v>0</v>
      </c>
    </row>
    <row r="58" spans="1:8" x14ac:dyDescent="0.2">
      <c r="A58" s="1" cm="1">
        <f t="array" ref="A58">ROW()-ROW(FINALE_11218[#Headers])</f>
        <v>13</v>
      </c>
      <c r="D58" t="str">
        <f>IFERROR(VLOOKUP(C58,KVALIFIKACIA1117[[Meno]:[Spolu]],8,0),"")</f>
        <v/>
      </c>
      <c r="G58">
        <f t="shared" si="2"/>
        <v>0</v>
      </c>
      <c r="H58" s="2">
        <f t="shared" si="3"/>
        <v>0</v>
      </c>
    </row>
    <row r="59" spans="1:8" x14ac:dyDescent="0.2">
      <c r="A59" s="1" cm="1">
        <f t="array" ref="A59">ROW()-ROW(FINALE_11218[#Headers])</f>
        <v>14</v>
      </c>
      <c r="D59" t="str">
        <f>IFERROR(VLOOKUP(C59,KVALIFIKACIA1117[[Meno]:[Spolu]],8,0),"")</f>
        <v/>
      </c>
      <c r="G59">
        <f t="shared" si="2"/>
        <v>0</v>
      </c>
      <c r="H59" s="2">
        <f t="shared" si="3"/>
        <v>0</v>
      </c>
    </row>
    <row r="60" spans="1:8" x14ac:dyDescent="0.2">
      <c r="A60" s="1" cm="1">
        <f t="array" ref="A60">ROW()-ROW(FINALE_11218[#Headers])</f>
        <v>15</v>
      </c>
      <c r="D60" t="str">
        <f>IFERROR(VLOOKUP(C60,KVALIFIKACIA1117[[Meno]:[Spolu]],8,0),"")</f>
        <v/>
      </c>
      <c r="G60">
        <f t="shared" si="2"/>
        <v>0</v>
      </c>
      <c r="H60" s="2">
        <f t="shared" si="3"/>
        <v>0</v>
      </c>
    </row>
    <row r="61" spans="1:8" x14ac:dyDescent="0.2">
      <c r="A61" s="1" cm="1">
        <f t="array" ref="A61">ROW()-ROW(FINALE_11218[#Headers])</f>
        <v>16</v>
      </c>
      <c r="D61" t="str">
        <f>IFERROR(VLOOKUP(C61,KVALIFIKACIA1117[[Meno]:[Spolu]],8,0),"")</f>
        <v/>
      </c>
      <c r="G61">
        <f t="shared" si="2"/>
        <v>0</v>
      </c>
      <c r="H61" s="2">
        <f t="shared" si="3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ROW()-ROW(FINALE_21319[#Headers])</f>
        <v>1</v>
      </c>
      <c r="D66" t="str">
        <f>IFERROR(VLOOKUP(C66,FINALE_11218[[Meno]:[Spolu]],5,0),"")</f>
        <v/>
      </c>
      <c r="G66">
        <f>SUM(D66:F66)</f>
        <v>0</v>
      </c>
      <c r="H66" s="2">
        <f>IFERROR(ROUND(AVERAGE(E66:F66),2),0)</f>
        <v>0</v>
      </c>
    </row>
    <row r="67" spans="1:8" x14ac:dyDescent="0.2">
      <c r="A67" s="1" cm="1">
        <f t="array" ref="A67">ROW()-ROW(FINALE_21319[#Headers])</f>
        <v>2</v>
      </c>
      <c r="D67" t="str">
        <f>IFERROR(VLOOKUP(C67,FINALE_11218[[Meno]:[Spolu]],5,0),"")</f>
        <v/>
      </c>
      <c r="G67">
        <f t="shared" ref="G67:G73" si="4">SUM(D67:F67)</f>
        <v>0</v>
      </c>
      <c r="H67" s="2">
        <f t="shared" ref="H67:H73" si="5">IFERROR(ROUND(AVERAGE(E67:F67),2),0)</f>
        <v>0</v>
      </c>
    </row>
    <row r="68" spans="1:8" x14ac:dyDescent="0.2">
      <c r="A68" s="1" cm="1">
        <f t="array" ref="A68">ROW()-ROW(FINALE_21319[#Headers])</f>
        <v>3</v>
      </c>
      <c r="D68" t="str">
        <f>IFERROR(VLOOKUP(C68,FINALE_11218[[Meno]:[Spolu]],5,0),"")</f>
        <v/>
      </c>
      <c r="G68">
        <f t="shared" si="4"/>
        <v>0</v>
      </c>
      <c r="H68" s="2">
        <f t="shared" si="5"/>
        <v>0</v>
      </c>
    </row>
    <row r="69" spans="1:8" x14ac:dyDescent="0.2">
      <c r="A69" s="1" cm="1">
        <f t="array" ref="A69">ROW()-ROW(FINALE_21319[#Headers])</f>
        <v>4</v>
      </c>
      <c r="D69" t="str">
        <f>IFERROR(VLOOKUP(C69,FINALE_11218[[Meno]:[Spolu]],5,0),"")</f>
        <v/>
      </c>
      <c r="G69">
        <f t="shared" si="4"/>
        <v>0</v>
      </c>
      <c r="H69" s="2">
        <f t="shared" si="5"/>
        <v>0</v>
      </c>
    </row>
    <row r="70" spans="1:8" x14ac:dyDescent="0.2">
      <c r="A70" s="1" cm="1">
        <f t="array" ref="A70">ROW()-ROW(FINALE_21319[#Headers])</f>
        <v>5</v>
      </c>
      <c r="D70" t="str">
        <f>IFERROR(VLOOKUP(C70,FINALE_11218[[Meno]:[Spolu]],5,0),"")</f>
        <v/>
      </c>
      <c r="G70">
        <f t="shared" si="4"/>
        <v>0</v>
      </c>
      <c r="H70" s="2">
        <f t="shared" si="5"/>
        <v>0</v>
      </c>
    </row>
    <row r="71" spans="1:8" x14ac:dyDescent="0.2">
      <c r="A71" s="1" cm="1">
        <f t="array" ref="A71">ROW()-ROW(FINALE_21319[#Headers])</f>
        <v>6</v>
      </c>
      <c r="D71" t="str">
        <f>IFERROR(VLOOKUP(C71,FINALE_11218[[Meno]:[Spolu]],5,0),"")</f>
        <v/>
      </c>
      <c r="G71">
        <f t="shared" si="4"/>
        <v>0</v>
      </c>
      <c r="H71" s="2">
        <f t="shared" si="5"/>
        <v>0</v>
      </c>
    </row>
    <row r="72" spans="1:8" x14ac:dyDescent="0.2">
      <c r="A72" s="1" cm="1">
        <f t="array" ref="A72">ROW()-ROW(FINALE_21319[#Headers])</f>
        <v>7</v>
      </c>
      <c r="D72" t="str">
        <f>IFERROR(VLOOKUP(C72,FINALE_11218[[Meno]:[Spolu]],5,0),"")</f>
        <v/>
      </c>
      <c r="G72">
        <f t="shared" si="4"/>
        <v>0</v>
      </c>
      <c r="H72" s="2">
        <f t="shared" si="5"/>
        <v>0</v>
      </c>
    </row>
    <row r="73" spans="1:8" x14ac:dyDescent="0.2">
      <c r="A73" s="1" cm="1">
        <f t="array" ref="A73">ROW()-ROW(FINALE_21319[#Headers])</f>
        <v>8</v>
      </c>
      <c r="D73" t="str">
        <f>IFERROR(VLOOKUP(C73,FINALE_11218[[Meno]:[Spolu]],5,0),"")</f>
        <v/>
      </c>
      <c r="G73">
        <f t="shared" si="4"/>
        <v>0</v>
      </c>
      <c r="H73" s="2">
        <f t="shared" si="5"/>
        <v>0</v>
      </c>
    </row>
  </sheetData>
  <mergeCells count="2">
    <mergeCell ref="A44:H44"/>
    <mergeCell ref="A64:H64"/>
  </mergeCells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3"/>
  <sheetViews>
    <sheetView zoomScalePageLayoutView="138" workbookViewId="0">
      <selection activeCell="B3" sqref="B3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ROW()-ROW(KVALIFIKACIA1120[#Headers])</f>
        <v>1</v>
      </c>
      <c r="B2" s="4" t="s">
        <v>50</v>
      </c>
      <c r="C2" t="s">
        <v>47</v>
      </c>
      <c r="D2">
        <v>101</v>
      </c>
      <c r="E2">
        <v>113</v>
      </c>
      <c r="F2">
        <v>129</v>
      </c>
      <c r="G2">
        <v>108</v>
      </c>
      <c r="H2">
        <v>131</v>
      </c>
      <c r="I2">
        <v>97</v>
      </c>
      <c r="J2">
        <f>SUM(D2:I2)</f>
        <v>679</v>
      </c>
      <c r="K2" s="2">
        <f>IFERROR(ROUND(AVERAGE(D2:I2),2),0)</f>
        <v>113.17</v>
      </c>
    </row>
    <row r="3" spans="1:11" x14ac:dyDescent="0.2">
      <c r="A3" s="1" cm="1">
        <f t="array" ref="A3">ROW()-ROW(KVALIFIKACIA1120[#Headers])</f>
        <v>2</v>
      </c>
      <c r="J3">
        <f t="shared" ref="J3:J41" si="0">SUM(D3:I3)</f>
        <v>0</v>
      </c>
      <c r="K3" s="2">
        <f t="shared" ref="K3:K41" si="1">IFERROR(ROUND(AVERAGE(D3:I3),2),0)</f>
        <v>0</v>
      </c>
    </row>
    <row r="4" spans="1:11" x14ac:dyDescent="0.2">
      <c r="A4" s="1" cm="1">
        <f t="array" ref="A4">ROW()-ROW(KVALIFIKACIA1120[#Headers])</f>
        <v>3</v>
      </c>
      <c r="J4">
        <f t="shared" si="0"/>
        <v>0</v>
      </c>
      <c r="K4" s="2">
        <f t="shared" si="1"/>
        <v>0</v>
      </c>
    </row>
    <row r="5" spans="1:11" x14ac:dyDescent="0.2">
      <c r="A5" s="1" cm="1">
        <f t="array" ref="A5">ROW()-ROW(KVALIFIKACIA1120[#Headers])</f>
        <v>4</v>
      </c>
      <c r="J5">
        <f t="shared" si="0"/>
        <v>0</v>
      </c>
      <c r="K5" s="2">
        <f t="shared" si="1"/>
        <v>0</v>
      </c>
    </row>
    <row r="6" spans="1:11" x14ac:dyDescent="0.2">
      <c r="A6" s="1" cm="1">
        <f t="array" ref="A6">ROW()-ROW(KVALIFIKACIA1120[#Headers])</f>
        <v>5</v>
      </c>
      <c r="J6">
        <f t="shared" si="0"/>
        <v>0</v>
      </c>
      <c r="K6" s="2">
        <f t="shared" si="1"/>
        <v>0</v>
      </c>
    </row>
    <row r="7" spans="1:11" x14ac:dyDescent="0.2">
      <c r="A7" s="1" cm="1">
        <f t="array" ref="A7">ROW()-ROW(KVALIFIKACIA1120[#Headers])</f>
        <v>6</v>
      </c>
      <c r="J7">
        <f t="shared" si="0"/>
        <v>0</v>
      </c>
      <c r="K7" s="2">
        <f t="shared" si="1"/>
        <v>0</v>
      </c>
    </row>
    <row r="8" spans="1:11" x14ac:dyDescent="0.2">
      <c r="A8" s="1" cm="1">
        <f t="array" ref="A8">ROW()-ROW(KVALIFIKACIA1120[#Headers])</f>
        <v>7</v>
      </c>
      <c r="J8">
        <f t="shared" si="0"/>
        <v>0</v>
      </c>
      <c r="K8" s="2">
        <f t="shared" si="1"/>
        <v>0</v>
      </c>
    </row>
    <row r="9" spans="1:11" x14ac:dyDescent="0.2">
      <c r="A9" s="1" cm="1">
        <f t="array" ref="A9">ROW()-ROW(KVALIFIKACIA1120[#Headers])</f>
        <v>8</v>
      </c>
      <c r="J9">
        <f t="shared" si="0"/>
        <v>0</v>
      </c>
      <c r="K9" s="2">
        <f t="shared" si="1"/>
        <v>0</v>
      </c>
    </row>
    <row r="10" spans="1:11" x14ac:dyDescent="0.2">
      <c r="A10" s="1" cm="1">
        <f t="array" ref="A10">ROW()-ROW(KVALIFIKACIA1120[#Headers])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 cm="1">
        <f t="array" ref="A11">ROW()-ROW(KVALIFIKACIA1120[#Headers])</f>
        <v>10</v>
      </c>
      <c r="J11">
        <f t="shared" si="0"/>
        <v>0</v>
      </c>
      <c r="K11" s="2">
        <f t="shared" si="1"/>
        <v>0</v>
      </c>
    </row>
    <row r="12" spans="1:11" x14ac:dyDescent="0.2">
      <c r="A12" s="1" cm="1">
        <f t="array" ref="A12">ROW()-ROW(KVALIFIKACIA1120[#Headers])</f>
        <v>11</v>
      </c>
      <c r="J12">
        <f t="shared" si="0"/>
        <v>0</v>
      </c>
      <c r="K12" s="2">
        <f t="shared" si="1"/>
        <v>0</v>
      </c>
    </row>
    <row r="13" spans="1:11" x14ac:dyDescent="0.2">
      <c r="A13" s="1" cm="1">
        <f t="array" ref="A13">ROW()-ROW(KVALIFIKACIA1120[#Headers])</f>
        <v>12</v>
      </c>
      <c r="J13">
        <f t="shared" si="0"/>
        <v>0</v>
      </c>
      <c r="K13" s="2">
        <f t="shared" si="1"/>
        <v>0</v>
      </c>
    </row>
    <row r="14" spans="1:11" x14ac:dyDescent="0.2">
      <c r="A14" s="1" cm="1">
        <f t="array" ref="A14">ROW()-ROW(KVALIFIKACIA1120[#Headers])</f>
        <v>13</v>
      </c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ROW()-ROW(KVALIFIKACIA1120[#Headers])</f>
        <v>14</v>
      </c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ROW()-ROW(KVALIFIKACIA1120[#Headers])</f>
        <v>15</v>
      </c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ROW()-ROW(KVALIFIKACIA1120[#Headers])</f>
        <v>16</v>
      </c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ROW()-ROW(KVALIFIKACIA1120[#Headers])</f>
        <v>17</v>
      </c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ROW()-ROW(KVALIFIKACIA1120[#Headers])</f>
        <v>18</v>
      </c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ROW()-ROW(KVALIFIKACIA1120[#Headers])</f>
        <v>19</v>
      </c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ROW()-ROW(KVALIFIKACIA1120[#Headers])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ROW()-ROW(KVALIFIKACIA1120[#Headers])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ROW()-ROW(KVALIFIKACIA1120[#Headers])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ROW()-ROW(KVALIFIKACIA1120[#Headers])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ROW()-ROW(KVALIFIKACIA1120[#Headers])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ROW()-ROW(KVALIFIKACIA1120[#Headers])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ROW()-ROW(KVALIFIKACIA1120[#Headers])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ROW()-ROW(KVALIFIKACIA1120[#Headers])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ROW()-ROW(KVALIFIKACIA1120[#Headers])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ROW()-ROW(KVALIFIKACIA1120[#Headers])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ROW()-ROW(KVALIFIKACIA1120[#Headers])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ROW()-ROW(KVALIFIKACIA1120[#Headers])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ROW()-ROW(KVALIFIKACIA1120[#Headers])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ROW()-ROW(KVALIFIKACIA1120[#Headers])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ROW()-ROW(KVALIFIKACIA1120[#Headers])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ROW()-ROW(KVALIFIKACIA1120[#Headers])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ROW()-ROW(KVALIFIKACIA1120[#Headers])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ROW()-ROW(KVALIFIKACIA1120[#Headers])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ROW()-ROW(KVALIFIKACIA1120[#Headers])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ROW()-ROW(KVALIFIKACIA1120[#Headers])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ROW()-ROW(KVALIFIKACIA1120[#Headers])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ROW()-ROW(FINALE_11221[#Headers])</f>
        <v>1</v>
      </c>
      <c r="D46" t="str">
        <f>IFERROR(VLOOKUP(C46,KVALIFIKACIA1120[[Meno]:[Spolu]],8,0),"")</f>
        <v/>
      </c>
      <c r="G46">
        <f>SUM(D46:F46)</f>
        <v>0</v>
      </c>
      <c r="H46" s="2">
        <f>IFERROR(ROUND(AVERAGE(E46:F46),2),0)</f>
        <v>0</v>
      </c>
    </row>
    <row r="47" spans="1:11" x14ac:dyDescent="0.2">
      <c r="A47" s="1" cm="1">
        <f t="array" ref="A47">ROW()-ROW(FINALE_11221[#Headers])</f>
        <v>2</v>
      </c>
      <c r="D47" t="str">
        <f>IFERROR(VLOOKUP(C47,KVALIFIKACIA1120[[Meno]:[Spolu]],8,0),"")</f>
        <v/>
      </c>
      <c r="G47">
        <f t="shared" ref="G47:G61" si="2">SUM(D47:F47)</f>
        <v>0</v>
      </c>
      <c r="H47" s="2">
        <f t="shared" ref="H47:H61" si="3">IFERROR(ROUND(AVERAGE(E47:F47),2),0)</f>
        <v>0</v>
      </c>
    </row>
    <row r="48" spans="1:11" x14ac:dyDescent="0.2">
      <c r="A48" s="1" cm="1">
        <f t="array" ref="A48">ROW()-ROW(FINALE_11221[#Headers])</f>
        <v>3</v>
      </c>
      <c r="D48" t="str">
        <f>IFERROR(VLOOKUP(C48,KVALIFIKACIA1120[[Meno]:[Spolu]],8,0),"")</f>
        <v/>
      </c>
      <c r="G48">
        <f t="shared" si="2"/>
        <v>0</v>
      </c>
      <c r="H48" s="2">
        <f t="shared" si="3"/>
        <v>0</v>
      </c>
    </row>
    <row r="49" spans="1:8" x14ac:dyDescent="0.2">
      <c r="A49" s="1" cm="1">
        <f t="array" ref="A49">ROW()-ROW(FINALE_11221[#Headers])</f>
        <v>4</v>
      </c>
      <c r="D49" t="str">
        <f>IFERROR(VLOOKUP(C49,KVALIFIKACIA1120[[Meno]:[Spolu]],8,0),"")</f>
        <v/>
      </c>
      <c r="G49">
        <f t="shared" si="2"/>
        <v>0</v>
      </c>
      <c r="H49" s="2">
        <f t="shared" si="3"/>
        <v>0</v>
      </c>
    </row>
    <row r="50" spans="1:8" x14ac:dyDescent="0.2">
      <c r="A50" s="1" cm="1">
        <f t="array" ref="A50">ROW()-ROW(FINALE_11221[#Headers])</f>
        <v>5</v>
      </c>
      <c r="D50" t="str">
        <f>IFERROR(VLOOKUP(C50,KVALIFIKACIA1120[[Meno]:[Spolu]],8,0),"")</f>
        <v/>
      </c>
      <c r="G50">
        <f t="shared" si="2"/>
        <v>0</v>
      </c>
      <c r="H50" s="2">
        <f t="shared" si="3"/>
        <v>0</v>
      </c>
    </row>
    <row r="51" spans="1:8" x14ac:dyDescent="0.2">
      <c r="A51" s="1" cm="1">
        <f t="array" ref="A51">ROW()-ROW(FINALE_11221[#Headers])</f>
        <v>6</v>
      </c>
      <c r="D51" t="str">
        <f>IFERROR(VLOOKUP(C51,KVALIFIKACIA1120[[Meno]:[Spolu]],8,0),"")</f>
        <v/>
      </c>
      <c r="G51">
        <f t="shared" si="2"/>
        <v>0</v>
      </c>
      <c r="H51" s="2">
        <f t="shared" si="3"/>
        <v>0</v>
      </c>
    </row>
    <row r="52" spans="1:8" x14ac:dyDescent="0.2">
      <c r="A52" s="1" cm="1">
        <f t="array" ref="A52">ROW()-ROW(FINALE_11221[#Headers])</f>
        <v>7</v>
      </c>
      <c r="D52" t="str">
        <f>IFERROR(VLOOKUP(C52,KVALIFIKACIA1120[[Meno]:[Spolu]],8,0),"")</f>
        <v/>
      </c>
      <c r="G52">
        <f t="shared" si="2"/>
        <v>0</v>
      </c>
      <c r="H52" s="2">
        <f t="shared" si="3"/>
        <v>0</v>
      </c>
    </row>
    <row r="53" spans="1:8" x14ac:dyDescent="0.2">
      <c r="A53" s="1" cm="1">
        <f t="array" ref="A53">ROW()-ROW(FINALE_11221[#Headers])</f>
        <v>8</v>
      </c>
      <c r="D53" t="str">
        <f>IFERROR(VLOOKUP(C53,KVALIFIKACIA1120[[Meno]:[Spolu]],8,0),"")</f>
        <v/>
      </c>
      <c r="G53">
        <f t="shared" si="2"/>
        <v>0</v>
      </c>
      <c r="H53" s="2">
        <f t="shared" si="3"/>
        <v>0</v>
      </c>
    </row>
    <row r="54" spans="1:8" x14ac:dyDescent="0.2">
      <c r="A54" s="1" cm="1">
        <f t="array" ref="A54">ROW()-ROW(FINALE_11221[#Headers])</f>
        <v>9</v>
      </c>
      <c r="D54" t="str">
        <f>IFERROR(VLOOKUP(C54,KVALIFIKACIA1120[[Meno]:[Spolu]],8,0),"")</f>
        <v/>
      </c>
      <c r="G54">
        <f t="shared" si="2"/>
        <v>0</v>
      </c>
      <c r="H54" s="2">
        <f t="shared" si="3"/>
        <v>0</v>
      </c>
    </row>
    <row r="55" spans="1:8" x14ac:dyDescent="0.2">
      <c r="A55" s="1" cm="1">
        <f t="array" ref="A55">ROW()-ROW(FINALE_11221[#Headers])</f>
        <v>10</v>
      </c>
      <c r="D55" t="str">
        <f>IFERROR(VLOOKUP(C55,KVALIFIKACIA1120[[Meno]:[Spolu]],8,0),"")</f>
        <v/>
      </c>
      <c r="G55">
        <f t="shared" si="2"/>
        <v>0</v>
      </c>
      <c r="H55" s="2">
        <f t="shared" si="3"/>
        <v>0</v>
      </c>
    </row>
    <row r="56" spans="1:8" x14ac:dyDescent="0.2">
      <c r="A56" s="1" cm="1">
        <f t="array" ref="A56">ROW()-ROW(FINALE_11221[#Headers])</f>
        <v>11</v>
      </c>
      <c r="D56" t="str">
        <f>IFERROR(VLOOKUP(C56,KVALIFIKACIA1120[[Meno]:[Spolu]],8,0),"")</f>
        <v/>
      </c>
      <c r="G56">
        <f t="shared" si="2"/>
        <v>0</v>
      </c>
      <c r="H56" s="2">
        <f t="shared" si="3"/>
        <v>0</v>
      </c>
    </row>
    <row r="57" spans="1:8" x14ac:dyDescent="0.2">
      <c r="A57" s="1" cm="1">
        <f t="array" ref="A57">ROW()-ROW(FINALE_11221[#Headers])</f>
        <v>12</v>
      </c>
      <c r="D57" t="str">
        <f>IFERROR(VLOOKUP(C57,KVALIFIKACIA1120[[Meno]:[Spolu]],8,0),"")</f>
        <v/>
      </c>
      <c r="G57">
        <f t="shared" si="2"/>
        <v>0</v>
      </c>
      <c r="H57" s="2">
        <f t="shared" si="3"/>
        <v>0</v>
      </c>
    </row>
    <row r="58" spans="1:8" x14ac:dyDescent="0.2">
      <c r="A58" s="1" cm="1">
        <f t="array" ref="A58">ROW()-ROW(FINALE_11221[#Headers])</f>
        <v>13</v>
      </c>
      <c r="D58" t="str">
        <f>IFERROR(VLOOKUP(C58,KVALIFIKACIA1120[[Meno]:[Spolu]],8,0),"")</f>
        <v/>
      </c>
      <c r="G58">
        <f t="shared" si="2"/>
        <v>0</v>
      </c>
      <c r="H58" s="2">
        <f t="shared" si="3"/>
        <v>0</v>
      </c>
    </row>
    <row r="59" spans="1:8" x14ac:dyDescent="0.2">
      <c r="A59" s="1" cm="1">
        <f t="array" ref="A59">ROW()-ROW(FINALE_11221[#Headers])</f>
        <v>14</v>
      </c>
      <c r="D59" t="str">
        <f>IFERROR(VLOOKUP(C59,KVALIFIKACIA1120[[Meno]:[Spolu]],8,0),"")</f>
        <v/>
      </c>
      <c r="G59">
        <f t="shared" si="2"/>
        <v>0</v>
      </c>
      <c r="H59" s="2">
        <f t="shared" si="3"/>
        <v>0</v>
      </c>
    </row>
    <row r="60" spans="1:8" x14ac:dyDescent="0.2">
      <c r="A60" s="1" cm="1">
        <f t="array" ref="A60">ROW()-ROW(FINALE_11221[#Headers])</f>
        <v>15</v>
      </c>
      <c r="D60" t="str">
        <f>IFERROR(VLOOKUP(C60,KVALIFIKACIA1120[[Meno]:[Spolu]],8,0),"")</f>
        <v/>
      </c>
      <c r="G60">
        <f t="shared" si="2"/>
        <v>0</v>
      </c>
      <c r="H60" s="2">
        <f t="shared" si="3"/>
        <v>0</v>
      </c>
    </row>
    <row r="61" spans="1:8" x14ac:dyDescent="0.2">
      <c r="A61" s="1" cm="1">
        <f t="array" ref="A61">ROW()-ROW(FINALE_11221[#Headers])</f>
        <v>16</v>
      </c>
      <c r="D61" t="str">
        <f>IFERROR(VLOOKUP(C61,KVALIFIKACIA1120[[Meno]:[Spolu]],8,0),"")</f>
        <v/>
      </c>
      <c r="G61">
        <f t="shared" si="2"/>
        <v>0</v>
      </c>
      <c r="H61" s="2">
        <f t="shared" si="3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ROW()-ROW(FINALE_21322[#Headers])</f>
        <v>1</v>
      </c>
      <c r="D66" t="str">
        <f>IFERROR(VLOOKUP(C66,FINALE_11221[[Meno]:[Spolu]],5,0),"")</f>
        <v/>
      </c>
      <c r="G66">
        <f>SUM(D66:F66)</f>
        <v>0</v>
      </c>
      <c r="H66" s="2">
        <f>IFERROR(ROUND(AVERAGE(E66:F66),2),0)</f>
        <v>0</v>
      </c>
    </row>
    <row r="67" spans="1:8" x14ac:dyDescent="0.2">
      <c r="A67" s="1" cm="1">
        <f t="array" ref="A67">ROW()-ROW(FINALE_21322[#Headers])</f>
        <v>2</v>
      </c>
      <c r="D67" t="str">
        <f>IFERROR(VLOOKUP(C67,FINALE_11221[[Meno]:[Spolu]],5,0),"")</f>
        <v/>
      </c>
      <c r="G67">
        <f t="shared" ref="G67:G73" si="4">SUM(D67:F67)</f>
        <v>0</v>
      </c>
      <c r="H67" s="2">
        <f t="shared" ref="H67:H73" si="5">IFERROR(ROUND(AVERAGE(E67:F67),2),0)</f>
        <v>0</v>
      </c>
    </row>
    <row r="68" spans="1:8" x14ac:dyDescent="0.2">
      <c r="A68" s="1" cm="1">
        <f t="array" ref="A68">ROW()-ROW(FINALE_21322[#Headers])</f>
        <v>3</v>
      </c>
      <c r="D68" t="str">
        <f>IFERROR(VLOOKUP(C68,FINALE_11221[[Meno]:[Spolu]],5,0),"")</f>
        <v/>
      </c>
      <c r="G68">
        <f t="shared" si="4"/>
        <v>0</v>
      </c>
      <c r="H68" s="2">
        <f t="shared" si="5"/>
        <v>0</v>
      </c>
    </row>
    <row r="69" spans="1:8" x14ac:dyDescent="0.2">
      <c r="A69" s="1" cm="1">
        <f t="array" ref="A69">ROW()-ROW(FINALE_21322[#Headers])</f>
        <v>4</v>
      </c>
      <c r="D69" t="str">
        <f>IFERROR(VLOOKUP(C69,FINALE_11221[[Meno]:[Spolu]],5,0),"")</f>
        <v/>
      </c>
      <c r="G69">
        <f t="shared" si="4"/>
        <v>0</v>
      </c>
      <c r="H69" s="2">
        <f t="shared" si="5"/>
        <v>0</v>
      </c>
    </row>
    <row r="70" spans="1:8" x14ac:dyDescent="0.2">
      <c r="A70" s="1" cm="1">
        <f t="array" ref="A70">ROW()-ROW(FINALE_21322[#Headers])</f>
        <v>5</v>
      </c>
      <c r="D70" t="str">
        <f>IFERROR(VLOOKUP(C70,FINALE_11221[[Meno]:[Spolu]],5,0),"")</f>
        <v/>
      </c>
      <c r="G70">
        <f t="shared" si="4"/>
        <v>0</v>
      </c>
      <c r="H70" s="2">
        <f t="shared" si="5"/>
        <v>0</v>
      </c>
    </row>
    <row r="71" spans="1:8" x14ac:dyDescent="0.2">
      <c r="A71" s="1" cm="1">
        <f t="array" ref="A71">ROW()-ROW(FINALE_21322[#Headers])</f>
        <v>6</v>
      </c>
      <c r="D71" t="str">
        <f>IFERROR(VLOOKUP(C71,FINALE_11221[[Meno]:[Spolu]],5,0),"")</f>
        <v/>
      </c>
      <c r="G71">
        <f t="shared" si="4"/>
        <v>0</v>
      </c>
      <c r="H71" s="2">
        <f t="shared" si="5"/>
        <v>0</v>
      </c>
    </row>
    <row r="72" spans="1:8" x14ac:dyDescent="0.2">
      <c r="A72" s="1" cm="1">
        <f t="array" ref="A72">ROW()-ROW(FINALE_21322[#Headers])</f>
        <v>7</v>
      </c>
      <c r="D72" t="str">
        <f>IFERROR(VLOOKUP(C72,FINALE_11221[[Meno]:[Spolu]],5,0),"")</f>
        <v/>
      </c>
      <c r="G72">
        <f t="shared" si="4"/>
        <v>0</v>
      </c>
      <c r="H72" s="2">
        <f t="shared" si="5"/>
        <v>0</v>
      </c>
    </row>
    <row r="73" spans="1:8" x14ac:dyDescent="0.2">
      <c r="A73" s="1" cm="1">
        <f t="array" ref="A73">ROW()-ROW(FINALE_21322[#Headers])</f>
        <v>8</v>
      </c>
      <c r="D73" t="str">
        <f>IFERROR(VLOOKUP(C73,FINALE_11221[[Meno]:[Spolu]],5,0),"")</f>
        <v/>
      </c>
      <c r="G73">
        <f t="shared" si="4"/>
        <v>0</v>
      </c>
      <c r="H73" s="2">
        <f t="shared" si="5"/>
        <v>0</v>
      </c>
    </row>
  </sheetData>
  <mergeCells count="2">
    <mergeCell ref="A44:H44"/>
    <mergeCell ref="A64:H64"/>
  </mergeCells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3"/>
  <sheetViews>
    <sheetView topLeftCell="A6" zoomScale="55" zoomScaleNormal="55" zoomScalePageLayoutView="138" workbookViewId="0">
      <selection activeCell="N48" sqref="N48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ROW()-ROW(KVALIFIKACIA[#Headers])</f>
        <v>1</v>
      </c>
      <c r="J2">
        <f>SUM(D2:I2)</f>
        <v>0</v>
      </c>
      <c r="K2" s="2">
        <f>IFERROR(ROUND(AVERAGE(D2:I2),2),0)</f>
        <v>0</v>
      </c>
    </row>
    <row r="3" spans="1:11" x14ac:dyDescent="0.2">
      <c r="A3" s="1" cm="1">
        <f t="array" ref="A3">ROW()-ROW(KVALIFIKACIA[#Headers])</f>
        <v>2</v>
      </c>
      <c r="J3">
        <f t="shared" ref="J3:J37" si="0">SUM(D3:I3)</f>
        <v>0</v>
      </c>
      <c r="K3" s="2">
        <f t="shared" ref="K3:K37" si="1">IFERROR(ROUND(AVERAGE(D3:I3),2),0)</f>
        <v>0</v>
      </c>
    </row>
    <row r="4" spans="1:11" x14ac:dyDescent="0.2">
      <c r="A4" s="1" cm="1">
        <f t="array" ref="A4">ROW()-ROW(KVALIFIKACIA[#Headers])</f>
        <v>3</v>
      </c>
      <c r="J4">
        <f t="shared" si="0"/>
        <v>0</v>
      </c>
      <c r="K4" s="2">
        <f t="shared" si="1"/>
        <v>0</v>
      </c>
    </row>
    <row r="5" spans="1:11" x14ac:dyDescent="0.2">
      <c r="A5" s="1" cm="1">
        <f t="array" ref="A5">ROW()-ROW(KVALIFIKACIA[#Headers])</f>
        <v>4</v>
      </c>
      <c r="J5">
        <f t="shared" si="0"/>
        <v>0</v>
      </c>
      <c r="K5" s="2">
        <f t="shared" si="1"/>
        <v>0</v>
      </c>
    </row>
    <row r="6" spans="1:11" x14ac:dyDescent="0.2">
      <c r="A6" s="1" cm="1">
        <f t="array" ref="A6">ROW()-ROW(KVALIFIKACIA[#Headers])</f>
        <v>5</v>
      </c>
      <c r="J6">
        <f t="shared" si="0"/>
        <v>0</v>
      </c>
      <c r="K6" s="2">
        <f t="shared" si="1"/>
        <v>0</v>
      </c>
    </row>
    <row r="7" spans="1:11" x14ac:dyDescent="0.2">
      <c r="A7" s="1" cm="1">
        <f t="array" ref="A7">ROW()-ROW(KVALIFIKACIA[#Headers])</f>
        <v>6</v>
      </c>
      <c r="J7">
        <f t="shared" si="0"/>
        <v>0</v>
      </c>
      <c r="K7" s="2">
        <f t="shared" si="1"/>
        <v>0</v>
      </c>
    </row>
    <row r="8" spans="1:11" x14ac:dyDescent="0.2">
      <c r="A8" s="1" cm="1">
        <f t="array" ref="A8">ROW()-ROW(KVALIFIKACIA[#Headers])</f>
        <v>7</v>
      </c>
      <c r="J8">
        <f t="shared" si="0"/>
        <v>0</v>
      </c>
      <c r="K8" s="2">
        <f t="shared" si="1"/>
        <v>0</v>
      </c>
    </row>
    <row r="9" spans="1:11" x14ac:dyDescent="0.2">
      <c r="A9" s="1" cm="1">
        <f t="array" ref="A9">ROW()-ROW(KVALIFIKACIA[#Headers])</f>
        <v>8</v>
      </c>
      <c r="J9">
        <f t="shared" si="0"/>
        <v>0</v>
      </c>
      <c r="K9" s="2">
        <f t="shared" si="1"/>
        <v>0</v>
      </c>
    </row>
    <row r="10" spans="1:11" x14ac:dyDescent="0.2">
      <c r="A10" s="1" cm="1">
        <f t="array" ref="A10">ROW()-ROW(KVALIFIKACIA[#Headers])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 cm="1">
        <f t="array" ref="A11">ROW()-ROW(KVALIFIKACIA[#Headers])</f>
        <v>10</v>
      </c>
      <c r="J11">
        <f t="shared" si="0"/>
        <v>0</v>
      </c>
      <c r="K11" s="2">
        <f t="shared" si="1"/>
        <v>0</v>
      </c>
    </row>
    <row r="12" spans="1:11" x14ac:dyDescent="0.2">
      <c r="A12" s="1" cm="1">
        <f t="array" ref="A12">ROW()-ROW(KVALIFIKACIA[#Headers])</f>
        <v>11</v>
      </c>
      <c r="J12">
        <f t="shared" si="0"/>
        <v>0</v>
      </c>
      <c r="K12" s="2">
        <f t="shared" si="1"/>
        <v>0</v>
      </c>
    </row>
    <row r="13" spans="1:11" x14ac:dyDescent="0.2">
      <c r="A13" s="1" cm="1">
        <f t="array" ref="A13">ROW()-ROW(KVALIFIKACIA[#Headers])</f>
        <v>12</v>
      </c>
      <c r="J13">
        <f t="shared" si="0"/>
        <v>0</v>
      </c>
      <c r="K13" s="2">
        <f t="shared" si="1"/>
        <v>0</v>
      </c>
    </row>
    <row r="14" spans="1:11" x14ac:dyDescent="0.2">
      <c r="A14" s="1" cm="1">
        <f t="array" ref="A14">ROW()-ROW(KVALIFIKACIA[#Headers])</f>
        <v>13</v>
      </c>
      <c r="J14">
        <f t="shared" si="0"/>
        <v>0</v>
      </c>
      <c r="K14" s="2">
        <f t="shared" si="1"/>
        <v>0</v>
      </c>
    </row>
    <row r="15" spans="1:11" x14ac:dyDescent="0.2">
      <c r="A15" s="1" cm="1">
        <f t="array" ref="A15">ROW()-ROW(KVALIFIKACIA[#Headers])</f>
        <v>14</v>
      </c>
      <c r="J15">
        <f t="shared" si="0"/>
        <v>0</v>
      </c>
      <c r="K15" s="2">
        <f t="shared" si="1"/>
        <v>0</v>
      </c>
    </row>
    <row r="16" spans="1:11" x14ac:dyDescent="0.2">
      <c r="A16" s="1" cm="1">
        <f t="array" ref="A16">ROW()-ROW(KVALIFIKACIA[#Headers])</f>
        <v>15</v>
      </c>
      <c r="J16">
        <f t="shared" si="0"/>
        <v>0</v>
      </c>
      <c r="K16" s="2">
        <f t="shared" si="1"/>
        <v>0</v>
      </c>
    </row>
    <row r="17" spans="1:11" x14ac:dyDescent="0.2">
      <c r="A17" s="1" cm="1">
        <f t="array" ref="A17">ROW()-ROW(KVALIFIKACIA[#Headers])</f>
        <v>16</v>
      </c>
      <c r="J17">
        <f t="shared" si="0"/>
        <v>0</v>
      </c>
      <c r="K17" s="2">
        <f t="shared" si="1"/>
        <v>0</v>
      </c>
    </row>
    <row r="18" spans="1:11" x14ac:dyDescent="0.2">
      <c r="A18" s="1" cm="1">
        <f t="array" ref="A18">ROW()-ROW(KVALIFIKACIA[#Headers])</f>
        <v>17</v>
      </c>
      <c r="J18">
        <f t="shared" si="0"/>
        <v>0</v>
      </c>
      <c r="K18" s="2">
        <f t="shared" si="1"/>
        <v>0</v>
      </c>
    </row>
    <row r="19" spans="1:11" x14ac:dyDescent="0.2">
      <c r="A19" s="1" cm="1">
        <f t="array" ref="A19">ROW()-ROW(KVALIFIKACIA[#Headers])</f>
        <v>18</v>
      </c>
      <c r="J19">
        <f t="shared" si="0"/>
        <v>0</v>
      </c>
      <c r="K19" s="2">
        <f t="shared" si="1"/>
        <v>0</v>
      </c>
    </row>
    <row r="20" spans="1:11" x14ac:dyDescent="0.2">
      <c r="A20" s="1" cm="1">
        <f t="array" ref="A20">ROW()-ROW(KVALIFIKACIA[#Headers])</f>
        <v>19</v>
      </c>
      <c r="J20">
        <f t="shared" si="0"/>
        <v>0</v>
      </c>
      <c r="K20" s="2">
        <f t="shared" si="1"/>
        <v>0</v>
      </c>
    </row>
    <row r="21" spans="1:11" x14ac:dyDescent="0.2">
      <c r="A21" s="1" cm="1">
        <f t="array" ref="A21">ROW()-ROW(KVALIFIKACIA[#Headers])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ROW()-ROW(KVALIFIKACIA[#Headers])</f>
        <v>37</v>
      </c>
      <c r="J38">
        <f t="shared" ref="J38:J41" si="2">SUM(D38:I38)</f>
        <v>0</v>
      </c>
      <c r="K38" s="2">
        <f t="shared" ref="K38:K41" si="3">IFERROR(ROUND(AVERAGE(D38:I38),2),0)</f>
        <v>0</v>
      </c>
    </row>
    <row r="39" spans="1:11" x14ac:dyDescent="0.2">
      <c r="A39" s="1" cm="1">
        <f t="array" ref="A39">ROW()-ROW(KVALIFIKACIA[#Headers])</f>
        <v>38</v>
      </c>
      <c r="J39">
        <f t="shared" si="2"/>
        <v>0</v>
      </c>
      <c r="K39" s="2">
        <f t="shared" si="3"/>
        <v>0</v>
      </c>
    </row>
    <row r="40" spans="1:11" x14ac:dyDescent="0.2">
      <c r="A40" s="1" cm="1">
        <f t="array" ref="A40">ROW()-ROW(KVALIFIKACIA[#Headers])</f>
        <v>39</v>
      </c>
      <c r="J40">
        <f t="shared" si="2"/>
        <v>0</v>
      </c>
      <c r="K40" s="2">
        <f t="shared" si="3"/>
        <v>0</v>
      </c>
    </row>
    <row r="41" spans="1:11" x14ac:dyDescent="0.2">
      <c r="A41" s="1" cm="1">
        <f t="array" ref="A41">ROW()-ROW(KVALIFIKACIA[#Headers])</f>
        <v>40</v>
      </c>
      <c r="J41">
        <f t="shared" si="2"/>
        <v>0</v>
      </c>
      <c r="K41" s="2">
        <f t="shared" si="3"/>
        <v>0</v>
      </c>
    </row>
    <row r="42" spans="1:11" x14ac:dyDescent="0.2">
      <c r="A42" s="1"/>
    </row>
    <row r="44" spans="1:11" x14ac:dyDescent="0.2">
      <c r="A44" s="6" t="s">
        <v>12</v>
      </c>
      <c r="B44" s="6"/>
      <c r="C44" s="6"/>
      <c r="D44" s="6"/>
      <c r="E44" s="6"/>
      <c r="F44" s="6"/>
      <c r="G44" s="6"/>
      <c r="H44" s="6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ROW()-ROW(FINALE_1[#Headers])</f>
        <v>1</v>
      </c>
      <c r="D46" t="str">
        <f>IFERROR(VLOOKUP(C46,KVALIFIKACIA[[Meno]:[Spolu]],8,0),"")</f>
        <v/>
      </c>
      <c r="G46">
        <f>SUM(D46:F46)</f>
        <v>0</v>
      </c>
      <c r="H46" s="2">
        <f>IFERROR(ROUND(AVERAGE(E46:F46),2),0)</f>
        <v>0</v>
      </c>
    </row>
    <row r="47" spans="1:11" x14ac:dyDescent="0.2">
      <c r="A47" s="1" cm="1">
        <f t="array" ref="A47">ROW()-ROW(FINALE_1[#Headers])</f>
        <v>2</v>
      </c>
      <c r="D47" t="str">
        <f>IFERROR(VLOOKUP(C47,KVALIFIKACIA[[Meno]:[Spolu]],8,0),"")</f>
        <v/>
      </c>
      <c r="G47">
        <f t="shared" ref="G47:G61" si="4">SUM(D47:F47)</f>
        <v>0</v>
      </c>
      <c r="H47" s="2">
        <f t="shared" ref="H47:H61" si="5">IFERROR(ROUND(AVERAGE(E47:F47),2),0)</f>
        <v>0</v>
      </c>
    </row>
    <row r="48" spans="1:11" x14ac:dyDescent="0.2">
      <c r="A48" s="1" cm="1">
        <f t="array" ref="A48">ROW()-ROW(FINALE_1[#Headers])</f>
        <v>3</v>
      </c>
      <c r="D48" t="str">
        <f>IFERROR(VLOOKUP(C48,KVALIFIKACIA[[Meno]:[Spolu]],8,0),"")</f>
        <v/>
      </c>
      <c r="G48">
        <f t="shared" si="4"/>
        <v>0</v>
      </c>
      <c r="H48" s="2">
        <f t="shared" si="5"/>
        <v>0</v>
      </c>
    </row>
    <row r="49" spans="1:8" x14ac:dyDescent="0.2">
      <c r="A49" s="1" cm="1">
        <f t="array" ref="A49">ROW()-ROW(FINALE_1[#Headers])</f>
        <v>4</v>
      </c>
      <c r="D49" t="str">
        <f>IFERROR(VLOOKUP(C49,KVALIFIKACIA[[Meno]:[Spolu]],8,0),"")</f>
        <v/>
      </c>
      <c r="G49">
        <f t="shared" si="4"/>
        <v>0</v>
      </c>
      <c r="H49" s="2">
        <f t="shared" si="5"/>
        <v>0</v>
      </c>
    </row>
    <row r="50" spans="1:8" x14ac:dyDescent="0.2">
      <c r="A50" s="1" cm="1">
        <f t="array" ref="A50">ROW()-ROW(FINALE_1[#Headers])</f>
        <v>5</v>
      </c>
      <c r="D50" t="str">
        <f>IFERROR(VLOOKUP(C50,KVALIFIKACIA[[Meno]:[Spolu]],8,0),"")</f>
        <v/>
      </c>
      <c r="G50">
        <f t="shared" si="4"/>
        <v>0</v>
      </c>
      <c r="H50" s="2">
        <f t="shared" si="5"/>
        <v>0</v>
      </c>
    </row>
    <row r="51" spans="1:8" x14ac:dyDescent="0.2">
      <c r="A51" s="1" cm="1">
        <f t="array" ref="A51">ROW()-ROW(FINALE_1[#Headers])</f>
        <v>6</v>
      </c>
      <c r="D51" t="str">
        <f>IFERROR(VLOOKUP(C51,KVALIFIKACIA[[Meno]:[Spolu]],8,0),"")</f>
        <v/>
      </c>
      <c r="G51">
        <f t="shared" si="4"/>
        <v>0</v>
      </c>
      <c r="H51" s="2">
        <f t="shared" si="5"/>
        <v>0</v>
      </c>
    </row>
    <row r="52" spans="1:8" x14ac:dyDescent="0.2">
      <c r="A52" s="1" cm="1">
        <f t="array" ref="A52">ROW()-ROW(FINALE_1[#Headers])</f>
        <v>7</v>
      </c>
      <c r="D52" t="str">
        <f>IFERROR(VLOOKUP(C52,KVALIFIKACIA[[Meno]:[Spolu]],8,0),"")</f>
        <v/>
      </c>
      <c r="G52">
        <f t="shared" si="4"/>
        <v>0</v>
      </c>
      <c r="H52" s="2">
        <f t="shared" si="5"/>
        <v>0</v>
      </c>
    </row>
    <row r="53" spans="1:8" x14ac:dyDescent="0.2">
      <c r="A53" s="1" cm="1">
        <f t="array" ref="A53">ROW()-ROW(FINALE_1[#Headers])</f>
        <v>8</v>
      </c>
      <c r="D53" t="str">
        <f>IFERROR(VLOOKUP(C53,KVALIFIKACIA[[Meno]:[Spolu]],8,0),"")</f>
        <v/>
      </c>
      <c r="G53">
        <f t="shared" si="4"/>
        <v>0</v>
      </c>
      <c r="H53" s="2">
        <f t="shared" si="5"/>
        <v>0</v>
      </c>
    </row>
    <row r="54" spans="1:8" x14ac:dyDescent="0.2">
      <c r="A54" s="1" cm="1">
        <f t="array" ref="A54">ROW()-ROW(FINALE_1[#Headers])</f>
        <v>9</v>
      </c>
      <c r="D54" t="str">
        <f>IFERROR(VLOOKUP(C54,KVALIFIKACIA[[Meno]:[Spolu]],8,0),"")</f>
        <v/>
      </c>
      <c r="G54">
        <f t="shared" si="4"/>
        <v>0</v>
      </c>
      <c r="H54" s="2">
        <f t="shared" si="5"/>
        <v>0</v>
      </c>
    </row>
    <row r="55" spans="1:8" x14ac:dyDescent="0.2">
      <c r="A55" s="1" cm="1">
        <f t="array" ref="A55">ROW()-ROW(FINALE_1[#Headers])</f>
        <v>10</v>
      </c>
      <c r="D55" t="str">
        <f>IFERROR(VLOOKUP(C55,KVALIFIKACIA[[Meno]:[Spolu]],8,0),"")</f>
        <v/>
      </c>
      <c r="G55">
        <f t="shared" si="4"/>
        <v>0</v>
      </c>
      <c r="H55" s="2">
        <f t="shared" si="5"/>
        <v>0</v>
      </c>
    </row>
    <row r="56" spans="1:8" x14ac:dyDescent="0.2">
      <c r="A56" s="1" cm="1">
        <f t="array" ref="A56">ROW()-ROW(FINALE_1[#Headers])</f>
        <v>11</v>
      </c>
      <c r="D56" t="str">
        <f>IFERROR(VLOOKUP(C56,KVALIFIKACIA[[Meno]:[Spolu]],8,0),"")</f>
        <v/>
      </c>
      <c r="G56">
        <f t="shared" si="4"/>
        <v>0</v>
      </c>
      <c r="H56" s="2">
        <f t="shared" si="5"/>
        <v>0</v>
      </c>
    </row>
    <row r="57" spans="1:8" x14ac:dyDescent="0.2">
      <c r="A57" s="1" cm="1">
        <f t="array" ref="A57">ROW()-ROW(FINALE_1[#Headers])</f>
        <v>12</v>
      </c>
      <c r="D57" t="str">
        <f>IFERROR(VLOOKUP(C57,KVALIFIKACIA[[Meno]:[Spolu]],8,0),"")</f>
        <v/>
      </c>
      <c r="G57">
        <f t="shared" si="4"/>
        <v>0</v>
      </c>
      <c r="H57" s="2">
        <f t="shared" si="5"/>
        <v>0</v>
      </c>
    </row>
    <row r="58" spans="1:8" x14ac:dyDescent="0.2">
      <c r="A58" s="1" cm="1">
        <f t="array" ref="A58">ROW()-ROW(FINALE_1[#Headers])</f>
        <v>13</v>
      </c>
      <c r="D58" t="str">
        <f>IFERROR(VLOOKUP(C58,KVALIFIKACIA[[Meno]:[Spolu]],8,0),"")</f>
        <v/>
      </c>
      <c r="G58">
        <f t="shared" si="4"/>
        <v>0</v>
      </c>
      <c r="H58" s="2">
        <f t="shared" si="5"/>
        <v>0</v>
      </c>
    </row>
    <row r="59" spans="1:8" x14ac:dyDescent="0.2">
      <c r="A59" s="1" cm="1">
        <f t="array" ref="A59">ROW()-ROW(FINALE_1[#Headers])</f>
        <v>14</v>
      </c>
      <c r="D59" t="str">
        <f>IFERROR(VLOOKUP(C59,KVALIFIKACIA[[Meno]:[Spolu]],8,0),"")</f>
        <v/>
      </c>
      <c r="G59">
        <f t="shared" si="4"/>
        <v>0</v>
      </c>
      <c r="H59" s="2">
        <f t="shared" si="5"/>
        <v>0</v>
      </c>
    </row>
    <row r="60" spans="1:8" x14ac:dyDescent="0.2">
      <c r="A60" s="1" cm="1">
        <f t="array" ref="A60">ROW()-ROW(FINALE_1[#Headers])</f>
        <v>15</v>
      </c>
      <c r="D60" t="str">
        <f>IFERROR(VLOOKUP(C60,KVALIFIKACIA[[Meno]:[Spolu]],8,0),"")</f>
        <v/>
      </c>
      <c r="G60">
        <f t="shared" si="4"/>
        <v>0</v>
      </c>
      <c r="H60" s="2">
        <f t="shared" si="5"/>
        <v>0</v>
      </c>
    </row>
    <row r="61" spans="1:8" x14ac:dyDescent="0.2">
      <c r="A61" s="1" cm="1">
        <f t="array" ref="A61">ROW()-ROW(FINALE_1[#Headers])</f>
        <v>16</v>
      </c>
      <c r="D61" t="str">
        <f>IFERROR(VLOOKUP(C61,KVALIFIKACIA[[Meno]:[Spolu]],8,0),"")</f>
        <v/>
      </c>
      <c r="G61">
        <f t="shared" si="4"/>
        <v>0</v>
      </c>
      <c r="H61" s="2">
        <f t="shared" si="5"/>
        <v>0</v>
      </c>
    </row>
    <row r="62" spans="1:8" x14ac:dyDescent="0.2">
      <c r="A62" s="1"/>
    </row>
    <row r="63" spans="1:8" x14ac:dyDescent="0.2">
      <c r="A63" s="1"/>
    </row>
    <row r="64" spans="1:8" x14ac:dyDescent="0.2">
      <c r="A64" s="6" t="s">
        <v>13</v>
      </c>
      <c r="B64" s="6"/>
      <c r="C64" s="6"/>
      <c r="D64" s="6"/>
      <c r="E64" s="6"/>
      <c r="F64" s="6"/>
      <c r="G64" s="6"/>
      <c r="H64" s="6"/>
    </row>
    <row r="65" spans="1:8" x14ac:dyDescent="0.2">
      <c r="A65" t="s">
        <v>0</v>
      </c>
      <c r="B65" t="s">
        <v>10</v>
      </c>
      <c r="C65" t="s">
        <v>1</v>
      </c>
      <c r="D65" t="s">
        <v>11</v>
      </c>
      <c r="E65" t="s">
        <v>2</v>
      </c>
      <c r="F65" t="s">
        <v>3</v>
      </c>
      <c r="G65" t="s">
        <v>8</v>
      </c>
      <c r="H65" t="s">
        <v>9</v>
      </c>
    </row>
    <row r="66" spans="1:8" x14ac:dyDescent="0.2">
      <c r="A66" s="1" cm="1">
        <f t="array" ref="A66">ROW()-ROW(FINALE_2[#Headers])</f>
        <v>1</v>
      </c>
      <c r="D66" t="str">
        <f>IFERROR(VLOOKUP(C66,FINALE_1[[Meno]:[Spolu]],5,0),"")</f>
        <v/>
      </c>
      <c r="G66">
        <f>SUM(D66:F66)</f>
        <v>0</v>
      </c>
      <c r="H66" s="2">
        <f>IFERROR(ROUND(AVERAGE(E66:F66),2),0)</f>
        <v>0</v>
      </c>
    </row>
    <row r="67" spans="1:8" x14ac:dyDescent="0.2">
      <c r="A67" s="1" cm="1">
        <f t="array" ref="A67">ROW()-ROW(FINALE_2[#Headers])</f>
        <v>2</v>
      </c>
      <c r="D67" t="str">
        <f>IFERROR(VLOOKUP(C67,FINALE_1[[Meno]:[Spolu]],5,0),"")</f>
        <v/>
      </c>
      <c r="G67">
        <f t="shared" ref="G67:G73" si="6">SUM(D67:F67)</f>
        <v>0</v>
      </c>
      <c r="H67" s="2">
        <f t="shared" ref="H67:H73" si="7">IFERROR(ROUND(AVERAGE(E67:F67),2),0)</f>
        <v>0</v>
      </c>
    </row>
    <row r="68" spans="1:8" x14ac:dyDescent="0.2">
      <c r="A68" s="1" cm="1">
        <f t="array" ref="A68">ROW()-ROW(FINALE_2[#Headers])</f>
        <v>3</v>
      </c>
      <c r="D68" t="str">
        <f>IFERROR(VLOOKUP(C68,FINALE_1[[Meno]:[Spolu]],5,0),"")</f>
        <v/>
      </c>
      <c r="G68">
        <f t="shared" si="6"/>
        <v>0</v>
      </c>
      <c r="H68" s="2">
        <f t="shared" si="7"/>
        <v>0</v>
      </c>
    </row>
    <row r="69" spans="1:8" x14ac:dyDescent="0.2">
      <c r="A69" s="1" cm="1">
        <f t="array" ref="A69">ROW()-ROW(FINALE_2[#Headers])</f>
        <v>4</v>
      </c>
      <c r="D69" t="str">
        <f>IFERROR(VLOOKUP(C69,FINALE_1[[Meno]:[Spolu]],5,0),"")</f>
        <v/>
      </c>
      <c r="G69">
        <f t="shared" si="6"/>
        <v>0</v>
      </c>
      <c r="H69" s="2">
        <f t="shared" si="7"/>
        <v>0</v>
      </c>
    </row>
    <row r="70" spans="1:8" x14ac:dyDescent="0.2">
      <c r="A70" s="1" cm="1">
        <f t="array" ref="A70">ROW()-ROW(FINALE_2[#Headers])</f>
        <v>5</v>
      </c>
      <c r="D70" t="str">
        <f>IFERROR(VLOOKUP(C70,FINALE_1[[Meno]:[Spolu]],5,0),"")</f>
        <v/>
      </c>
      <c r="G70">
        <f t="shared" si="6"/>
        <v>0</v>
      </c>
      <c r="H70" s="2">
        <f t="shared" si="7"/>
        <v>0</v>
      </c>
    </row>
    <row r="71" spans="1:8" x14ac:dyDescent="0.2">
      <c r="A71" s="1" cm="1">
        <f t="array" ref="A71">ROW()-ROW(FINALE_2[#Headers])</f>
        <v>6</v>
      </c>
      <c r="D71" t="str">
        <f>IFERROR(VLOOKUP(C71,FINALE_1[[Meno]:[Spolu]],5,0),"")</f>
        <v/>
      </c>
      <c r="G71">
        <f t="shared" si="6"/>
        <v>0</v>
      </c>
      <c r="H71" s="2">
        <f t="shared" si="7"/>
        <v>0</v>
      </c>
    </row>
    <row r="72" spans="1:8" x14ac:dyDescent="0.2">
      <c r="A72" s="1" cm="1">
        <f t="array" ref="A72">ROW()-ROW(FINALE_2[#Headers])</f>
        <v>7</v>
      </c>
      <c r="D72" t="str">
        <f>IFERROR(VLOOKUP(C72,FINALE_1[[Meno]:[Spolu]],5,0),"")</f>
        <v/>
      </c>
      <c r="G72">
        <f t="shared" si="6"/>
        <v>0</v>
      </c>
      <c r="H72" s="2">
        <f t="shared" si="7"/>
        <v>0</v>
      </c>
    </row>
    <row r="73" spans="1:8" x14ac:dyDescent="0.2">
      <c r="A73" s="1" cm="1">
        <f t="array" ref="A73">ROW()-ROW(FINALE_2[#Headers])</f>
        <v>8</v>
      </c>
      <c r="D73" t="str">
        <f>IFERROR(VLOOKUP(C73,FINALE_1[[Meno]:[Spolu]],5,0),"")</f>
        <v/>
      </c>
      <c r="G73">
        <f t="shared" si="6"/>
        <v>0</v>
      </c>
      <c r="H73" s="2">
        <f t="shared" si="7"/>
        <v>0</v>
      </c>
    </row>
  </sheetData>
  <mergeCells count="2">
    <mergeCell ref="A44:H44"/>
    <mergeCell ref="A64:H64"/>
  </mergeCells>
  <phoneticPr fontId="2" type="noConversion"/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Zväz&amp;"-,Regular"&amp;12&amp;K01+000Dunajská 12040 11 Košicewww.slovakbowling.sk&amp;R&amp;G</oddHeader>
    <oddFooter>&amp;C&amp;"System Font,Regular"&amp;10&amp;K000000www.slovakbowling.sk</oddFooter>
  </headerFooter>
  <legacyDrawingHF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muži </vt:lpstr>
      <vt:lpstr>ženy </vt:lpstr>
      <vt:lpstr>juniori-ky 18</vt:lpstr>
      <vt:lpstr>juniori-ky 15</vt:lpstr>
      <vt:lpstr>juniori-ky 12</vt:lpstr>
      <vt:lpstr>juniori-ky 10</vt:lpstr>
      <vt:lpstr>VZOR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Slovensky Bowlingovy Zvaz</cp:lastModifiedBy>
  <dcterms:created xsi:type="dcterms:W3CDTF">2023-11-14T20:39:05Z</dcterms:created>
  <dcterms:modified xsi:type="dcterms:W3CDTF">2023-11-27T19:56:28Z</dcterms:modified>
</cp:coreProperties>
</file>